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hD\Working Data\03 Shifting Sands\Sensitivity\High\"/>
    </mc:Choice>
  </mc:AlternateContent>
  <xr:revisionPtr revIDLastSave="0" documentId="13_ncr:1_{DA7992BD-4FF8-4895-95BB-B18840113BF6}" xr6:coauthVersionLast="45" xr6:coauthVersionMax="45" xr10:uidLastSave="{00000000-0000-0000-0000-000000000000}"/>
  <bookViews>
    <workbookView xWindow="-103" yWindow="-103" windowWidth="25920" windowHeight="16903" xr2:uid="{5CEF7496-0DEA-437F-8D6D-29B8BB64A4EA}"/>
  </bookViews>
  <sheets>
    <sheet name="CapacityMap" sheetId="8" r:id="rId1"/>
    <sheet name="Figures" sheetId="5" r:id="rId2"/>
    <sheet name="Figure Data" sheetId="7" r:id="rId3"/>
    <sheet name="Scenario Data" sheetId="1" r:id="rId4"/>
  </sheets>
  <externalReferences>
    <externalReference r:id="rId5"/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5" i="8" l="1"/>
  <c r="S45" i="8"/>
  <c r="R45" i="8"/>
  <c r="Q45" i="8"/>
  <c r="P45" i="8"/>
  <c r="T44" i="8"/>
  <c r="S44" i="8"/>
  <c r="R44" i="8"/>
  <c r="Q44" i="8"/>
  <c r="P44" i="8"/>
  <c r="T43" i="8"/>
  <c r="S43" i="8"/>
  <c r="R43" i="8"/>
  <c r="Q43" i="8"/>
  <c r="P43" i="8"/>
  <c r="T42" i="8"/>
  <c r="S42" i="8"/>
  <c r="R42" i="8"/>
  <c r="Q42" i="8"/>
  <c r="P42" i="8"/>
  <c r="T41" i="8"/>
  <c r="S41" i="8"/>
  <c r="R41" i="8"/>
  <c r="Q41" i="8"/>
  <c r="P41" i="8"/>
  <c r="T40" i="8"/>
  <c r="S40" i="8"/>
  <c r="R40" i="8"/>
  <c r="Q40" i="8"/>
  <c r="P40" i="8"/>
  <c r="T39" i="8"/>
  <c r="S39" i="8"/>
  <c r="R39" i="8"/>
  <c r="Q39" i="8"/>
  <c r="P39" i="8"/>
  <c r="T38" i="8"/>
  <c r="S38" i="8"/>
  <c r="R38" i="8"/>
  <c r="Q38" i="8"/>
  <c r="P38" i="8"/>
  <c r="T37" i="8"/>
  <c r="S37" i="8"/>
  <c r="R37" i="8"/>
  <c r="Q37" i="8"/>
  <c r="P37" i="8"/>
  <c r="T36" i="8"/>
  <c r="S36" i="8"/>
  <c r="R36" i="8"/>
  <c r="Q36" i="8"/>
  <c r="P36" i="8"/>
  <c r="T35" i="8"/>
  <c r="S35" i="8"/>
  <c r="R35" i="8"/>
  <c r="Q35" i="8"/>
  <c r="P35" i="8"/>
  <c r="T34" i="8"/>
  <c r="S34" i="8"/>
  <c r="R34" i="8"/>
  <c r="Q34" i="8"/>
  <c r="P34" i="8"/>
  <c r="T33" i="8"/>
  <c r="S33" i="8"/>
  <c r="R33" i="8"/>
  <c r="Q33" i="8"/>
  <c r="P33" i="8"/>
  <c r="T32" i="8"/>
  <c r="S32" i="8"/>
  <c r="R32" i="8"/>
  <c r="Q32" i="8"/>
  <c r="P32" i="8"/>
  <c r="T31" i="8"/>
  <c r="S31" i="8"/>
  <c r="R31" i="8"/>
  <c r="Q31" i="8"/>
  <c r="P31" i="8"/>
  <c r="T30" i="8"/>
  <c r="S30" i="8"/>
  <c r="R30" i="8"/>
  <c r="Q30" i="8"/>
  <c r="P30" i="8"/>
  <c r="T29" i="8"/>
  <c r="S29" i="8"/>
  <c r="R29" i="8"/>
  <c r="Q29" i="8"/>
  <c r="P29" i="8"/>
  <c r="T28" i="8"/>
  <c r="S28" i="8"/>
  <c r="R28" i="8"/>
  <c r="Q28" i="8"/>
  <c r="P28" i="8"/>
  <c r="T27" i="8"/>
  <c r="S27" i="8"/>
  <c r="R27" i="8"/>
  <c r="Q27" i="8"/>
  <c r="P27" i="8"/>
  <c r="T26" i="8"/>
  <c r="S26" i="8"/>
  <c r="R26" i="8"/>
  <c r="Q26" i="8"/>
  <c r="P26" i="8"/>
  <c r="T22" i="8"/>
  <c r="S22" i="8"/>
  <c r="R22" i="8"/>
  <c r="Q22" i="8"/>
  <c r="P22" i="8"/>
  <c r="T21" i="8"/>
  <c r="S21" i="8"/>
  <c r="R21" i="8"/>
  <c r="Q21" i="8"/>
  <c r="P21" i="8"/>
  <c r="T20" i="8"/>
  <c r="S20" i="8"/>
  <c r="R20" i="8"/>
  <c r="Q20" i="8"/>
  <c r="P20" i="8"/>
  <c r="T19" i="8"/>
  <c r="S19" i="8"/>
  <c r="R19" i="8"/>
  <c r="Q19" i="8"/>
  <c r="P19" i="8"/>
  <c r="T18" i="8"/>
  <c r="S18" i="8"/>
  <c r="R18" i="8"/>
  <c r="Q18" i="8"/>
  <c r="P18" i="8"/>
  <c r="T17" i="8"/>
  <c r="S17" i="8"/>
  <c r="R17" i="8"/>
  <c r="Q17" i="8"/>
  <c r="P17" i="8"/>
  <c r="T16" i="8"/>
  <c r="S16" i="8"/>
  <c r="R16" i="8"/>
  <c r="Q16" i="8"/>
  <c r="P16" i="8"/>
  <c r="T15" i="8"/>
  <c r="S15" i="8"/>
  <c r="R15" i="8"/>
  <c r="Q15" i="8"/>
  <c r="P15" i="8"/>
  <c r="T14" i="8"/>
  <c r="S14" i="8"/>
  <c r="R14" i="8"/>
  <c r="Q14" i="8"/>
  <c r="P14" i="8"/>
  <c r="T13" i="8"/>
  <c r="S13" i="8"/>
  <c r="R13" i="8"/>
  <c r="Q13" i="8"/>
  <c r="P13" i="8"/>
  <c r="T12" i="8"/>
  <c r="S12" i="8"/>
  <c r="R12" i="8"/>
  <c r="Q12" i="8"/>
  <c r="P12" i="8"/>
  <c r="T11" i="8"/>
  <c r="S11" i="8"/>
  <c r="R11" i="8"/>
  <c r="Q11" i="8"/>
  <c r="P11" i="8"/>
  <c r="T10" i="8"/>
  <c r="S10" i="8"/>
  <c r="R10" i="8"/>
  <c r="Q10" i="8"/>
  <c r="P10" i="8"/>
  <c r="T9" i="8"/>
  <c r="S9" i="8"/>
  <c r="R9" i="8"/>
  <c r="Q9" i="8"/>
  <c r="P9" i="8"/>
  <c r="T8" i="8"/>
  <c r="S8" i="8"/>
  <c r="R8" i="8"/>
  <c r="Q8" i="8"/>
  <c r="P8" i="8"/>
  <c r="T7" i="8"/>
  <c r="S7" i="8"/>
  <c r="R7" i="8"/>
  <c r="Q7" i="8"/>
  <c r="P7" i="8"/>
  <c r="T6" i="8"/>
  <c r="S6" i="8"/>
  <c r="R6" i="8"/>
  <c r="Q6" i="8"/>
  <c r="P6" i="8"/>
  <c r="T5" i="8"/>
  <c r="S5" i="8"/>
  <c r="R5" i="8"/>
  <c r="Q5" i="8"/>
  <c r="P5" i="8"/>
  <c r="T4" i="8"/>
  <c r="S4" i="8"/>
  <c r="R4" i="8"/>
  <c r="Q4" i="8"/>
  <c r="P4" i="8"/>
  <c r="T3" i="8"/>
  <c r="S3" i="8"/>
  <c r="R3" i="8"/>
  <c r="Q3" i="8"/>
  <c r="P3" i="8"/>
  <c r="B100" i="1"/>
  <c r="C100" i="1"/>
  <c r="D100" i="1"/>
  <c r="E100" i="1"/>
  <c r="F100" i="1"/>
  <c r="G100" i="1"/>
  <c r="H100" i="1"/>
  <c r="I100" i="1"/>
  <c r="J100" i="1"/>
  <c r="B101" i="1"/>
  <c r="C101" i="1"/>
  <c r="D101" i="1"/>
  <c r="E101" i="1"/>
  <c r="F101" i="1"/>
  <c r="G101" i="1"/>
  <c r="H101" i="1"/>
  <c r="I101" i="1"/>
  <c r="J101" i="1"/>
  <c r="B102" i="1"/>
  <c r="C102" i="1"/>
  <c r="D102" i="1"/>
  <c r="E102" i="1"/>
  <c r="F102" i="1"/>
  <c r="G102" i="1"/>
  <c r="H102" i="1"/>
  <c r="I102" i="1"/>
  <c r="J102" i="1"/>
  <c r="B103" i="1"/>
  <c r="C103" i="1"/>
  <c r="D103" i="1"/>
  <c r="E103" i="1"/>
  <c r="F103" i="1"/>
  <c r="G103" i="1"/>
  <c r="H103" i="1"/>
  <c r="I103" i="1"/>
  <c r="J103" i="1"/>
  <c r="B104" i="1"/>
  <c r="C104" i="1"/>
  <c r="D104" i="1"/>
  <c r="E104" i="1"/>
  <c r="F104" i="1"/>
  <c r="G104" i="1"/>
  <c r="H104" i="1"/>
  <c r="I104" i="1"/>
  <c r="J104" i="1"/>
  <c r="B105" i="1"/>
  <c r="C105" i="1"/>
  <c r="D105" i="1"/>
  <c r="E105" i="1"/>
  <c r="F105" i="1"/>
  <c r="G105" i="1"/>
  <c r="H105" i="1"/>
  <c r="I105" i="1"/>
  <c r="J105" i="1"/>
  <c r="B106" i="1"/>
  <c r="C106" i="1"/>
  <c r="D106" i="1"/>
  <c r="E106" i="1"/>
  <c r="F106" i="1"/>
  <c r="G106" i="1"/>
  <c r="H106" i="1"/>
  <c r="I106" i="1"/>
  <c r="J106" i="1"/>
  <c r="B107" i="1"/>
  <c r="C107" i="1"/>
  <c r="D107" i="1"/>
  <c r="E107" i="1"/>
  <c r="F107" i="1"/>
  <c r="G107" i="1"/>
  <c r="H107" i="1"/>
  <c r="I107" i="1"/>
  <c r="J107" i="1"/>
  <c r="B108" i="1"/>
  <c r="C108" i="1"/>
  <c r="D108" i="1"/>
  <c r="E108" i="1"/>
  <c r="F108" i="1"/>
  <c r="G108" i="1"/>
  <c r="H108" i="1"/>
  <c r="I108" i="1"/>
  <c r="J108" i="1"/>
  <c r="B109" i="1"/>
  <c r="C109" i="1"/>
  <c r="D109" i="1"/>
  <c r="E109" i="1"/>
  <c r="F109" i="1"/>
  <c r="G109" i="1"/>
  <c r="H109" i="1"/>
  <c r="I109" i="1"/>
  <c r="J109" i="1"/>
  <c r="B110" i="1"/>
  <c r="C110" i="1"/>
  <c r="D110" i="1"/>
  <c r="E110" i="1"/>
  <c r="F110" i="1"/>
  <c r="G110" i="1"/>
  <c r="H110" i="1"/>
  <c r="I110" i="1"/>
  <c r="J110" i="1"/>
  <c r="B111" i="1"/>
  <c r="C111" i="1"/>
  <c r="D111" i="1"/>
  <c r="E111" i="1"/>
  <c r="F111" i="1"/>
  <c r="G111" i="1"/>
  <c r="H111" i="1"/>
  <c r="I111" i="1"/>
  <c r="J111" i="1"/>
  <c r="B112" i="1"/>
  <c r="C112" i="1"/>
  <c r="D112" i="1"/>
  <c r="E112" i="1"/>
  <c r="F112" i="1"/>
  <c r="G112" i="1"/>
  <c r="H112" i="1"/>
  <c r="I112" i="1"/>
  <c r="J112" i="1"/>
  <c r="B113" i="1"/>
  <c r="C113" i="1"/>
  <c r="D113" i="1"/>
  <c r="E113" i="1"/>
  <c r="F113" i="1"/>
  <c r="G113" i="1"/>
  <c r="H113" i="1"/>
  <c r="I113" i="1"/>
  <c r="J113" i="1"/>
  <c r="B114" i="1"/>
  <c r="C114" i="1"/>
  <c r="D114" i="1"/>
  <c r="E114" i="1"/>
  <c r="F114" i="1"/>
  <c r="G114" i="1"/>
  <c r="H114" i="1"/>
  <c r="I114" i="1"/>
  <c r="J114" i="1"/>
  <c r="B115" i="1"/>
  <c r="C115" i="1"/>
  <c r="D115" i="1"/>
  <c r="E115" i="1"/>
  <c r="F115" i="1"/>
  <c r="G115" i="1"/>
  <c r="H115" i="1"/>
  <c r="I115" i="1"/>
  <c r="J115" i="1"/>
  <c r="B116" i="1"/>
  <c r="C116" i="1"/>
  <c r="D116" i="1"/>
  <c r="E116" i="1"/>
  <c r="F116" i="1"/>
  <c r="G116" i="1"/>
  <c r="H116" i="1"/>
  <c r="I116" i="1"/>
  <c r="J116" i="1"/>
  <c r="B117" i="1"/>
  <c r="C117" i="1"/>
  <c r="D117" i="1"/>
  <c r="E117" i="1"/>
  <c r="F117" i="1"/>
  <c r="G117" i="1"/>
  <c r="H117" i="1"/>
  <c r="I117" i="1"/>
  <c r="J117" i="1"/>
  <c r="B118" i="1"/>
  <c r="C118" i="1"/>
  <c r="D118" i="1"/>
  <c r="E118" i="1"/>
  <c r="F118" i="1"/>
  <c r="G118" i="1"/>
  <c r="H118" i="1"/>
  <c r="I118" i="1"/>
  <c r="J118" i="1"/>
  <c r="B119" i="1"/>
  <c r="C119" i="1"/>
  <c r="D119" i="1"/>
  <c r="E119" i="1"/>
  <c r="F119" i="1"/>
  <c r="G119" i="1"/>
  <c r="H119" i="1"/>
  <c r="I119" i="1"/>
  <c r="J119" i="1"/>
  <c r="J99" i="1"/>
  <c r="I99" i="1"/>
  <c r="H99" i="1"/>
  <c r="G99" i="1"/>
  <c r="F99" i="1"/>
  <c r="E99" i="1"/>
  <c r="D99" i="1"/>
  <c r="C99" i="1"/>
  <c r="B99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J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J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J84" i="1"/>
  <c r="B85" i="1"/>
  <c r="C85" i="1"/>
  <c r="D85" i="1"/>
  <c r="E85" i="1"/>
  <c r="F85" i="1"/>
  <c r="G85" i="1"/>
  <c r="H85" i="1"/>
  <c r="I85" i="1"/>
  <c r="J85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B89" i="1"/>
  <c r="C89" i="1"/>
  <c r="D89" i="1"/>
  <c r="E89" i="1"/>
  <c r="F89" i="1"/>
  <c r="G89" i="1"/>
  <c r="H89" i="1"/>
  <c r="I89" i="1"/>
  <c r="J89" i="1"/>
  <c r="B90" i="1"/>
  <c r="C90" i="1"/>
  <c r="D90" i="1"/>
  <c r="E90" i="1"/>
  <c r="F90" i="1"/>
  <c r="G90" i="1"/>
  <c r="H90" i="1"/>
  <c r="I90" i="1"/>
  <c r="J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92" i="1"/>
  <c r="B93" i="1"/>
  <c r="C93" i="1"/>
  <c r="D93" i="1"/>
  <c r="E93" i="1"/>
  <c r="F93" i="1"/>
  <c r="G93" i="1"/>
  <c r="H93" i="1"/>
  <c r="I93" i="1"/>
  <c r="J93" i="1"/>
  <c r="B94" i="1"/>
  <c r="C94" i="1"/>
  <c r="D94" i="1"/>
  <c r="E94" i="1"/>
  <c r="F94" i="1"/>
  <c r="G94" i="1"/>
  <c r="H94" i="1"/>
  <c r="I94" i="1"/>
  <c r="J94" i="1"/>
  <c r="B95" i="1"/>
  <c r="C95" i="1"/>
  <c r="D95" i="1"/>
  <c r="E95" i="1"/>
  <c r="F95" i="1"/>
  <c r="G95" i="1"/>
  <c r="H95" i="1"/>
  <c r="I95" i="1"/>
  <c r="J95" i="1"/>
  <c r="J75" i="1"/>
  <c r="I75" i="1"/>
  <c r="H75" i="1"/>
  <c r="G75" i="1"/>
  <c r="F75" i="1"/>
  <c r="E75" i="1"/>
  <c r="D75" i="1"/>
  <c r="C75" i="1"/>
  <c r="B75" i="1"/>
  <c r="B52" i="1"/>
  <c r="C52" i="1"/>
  <c r="D52" i="1"/>
  <c r="E52" i="1"/>
  <c r="F52" i="1"/>
  <c r="G52" i="1"/>
  <c r="H52" i="1"/>
  <c r="I52" i="1"/>
  <c r="J52" i="1"/>
  <c r="B53" i="1"/>
  <c r="C53" i="1"/>
  <c r="D53" i="1"/>
  <c r="E53" i="1"/>
  <c r="F53" i="1"/>
  <c r="G53" i="1"/>
  <c r="H53" i="1"/>
  <c r="I53" i="1"/>
  <c r="J53" i="1"/>
  <c r="B54" i="1"/>
  <c r="C54" i="1"/>
  <c r="D54" i="1"/>
  <c r="E54" i="1"/>
  <c r="F54" i="1"/>
  <c r="G54" i="1"/>
  <c r="H54" i="1"/>
  <c r="I54" i="1"/>
  <c r="J54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J51" i="1"/>
  <c r="I51" i="1"/>
  <c r="H51" i="1"/>
  <c r="G51" i="1"/>
  <c r="F51" i="1"/>
  <c r="E51" i="1"/>
  <c r="D51" i="1"/>
  <c r="C51" i="1"/>
  <c r="B51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40" i="1"/>
  <c r="C40" i="1"/>
  <c r="D40" i="1"/>
  <c r="E40" i="1"/>
  <c r="F40" i="1"/>
  <c r="G40" i="1"/>
  <c r="H40" i="1"/>
  <c r="I40" i="1"/>
  <c r="J40" i="1"/>
  <c r="B41" i="1"/>
  <c r="C41" i="1"/>
  <c r="D41" i="1"/>
  <c r="E41" i="1"/>
  <c r="F41" i="1"/>
  <c r="G41" i="1"/>
  <c r="H41" i="1"/>
  <c r="I41" i="1"/>
  <c r="J41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J27" i="1"/>
  <c r="I27" i="1"/>
  <c r="H27" i="1"/>
  <c r="G27" i="1"/>
  <c r="F27" i="1"/>
  <c r="E27" i="1"/>
  <c r="D27" i="1"/>
  <c r="C27" i="1"/>
  <c r="B2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18" i="1"/>
  <c r="C18" i="1"/>
  <c r="D18" i="1"/>
  <c r="E18" i="1"/>
  <c r="F18" i="1"/>
  <c r="G18" i="1"/>
  <c r="H18" i="1"/>
  <c r="I18" i="1"/>
  <c r="J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B22" i="1"/>
  <c r="C22" i="1"/>
  <c r="D22" i="1"/>
  <c r="E22" i="1"/>
  <c r="F22" i="1"/>
  <c r="G22" i="1"/>
  <c r="H22" i="1"/>
  <c r="I22" i="1"/>
  <c r="J22" i="1"/>
  <c r="B23" i="1"/>
  <c r="C23" i="1"/>
  <c r="D23" i="1"/>
  <c r="E23" i="1"/>
  <c r="F23" i="1"/>
  <c r="G23" i="1"/>
  <c r="H23" i="1"/>
  <c r="I23" i="1"/>
  <c r="J23" i="1"/>
  <c r="J3" i="1"/>
  <c r="I3" i="1"/>
  <c r="H3" i="1"/>
  <c r="G3" i="1"/>
  <c r="F3" i="1"/>
  <c r="E3" i="1"/>
  <c r="D3" i="1"/>
  <c r="C3" i="1"/>
  <c r="B3" i="1"/>
  <c r="B160" i="7" l="1"/>
  <c r="C160" i="7"/>
  <c r="D160" i="7"/>
  <c r="E160" i="7"/>
  <c r="F160" i="7"/>
  <c r="B141" i="7" l="1"/>
  <c r="C141" i="7"/>
  <c r="D141" i="7"/>
  <c r="E141" i="7"/>
  <c r="F141" i="7"/>
  <c r="B142" i="7"/>
  <c r="C142" i="7"/>
  <c r="D142" i="7"/>
  <c r="E142" i="7"/>
  <c r="F142" i="7"/>
  <c r="B143" i="7"/>
  <c r="C143" i="7"/>
  <c r="D143" i="7"/>
  <c r="E143" i="7"/>
  <c r="F143" i="7"/>
  <c r="B144" i="7"/>
  <c r="C144" i="7"/>
  <c r="D144" i="7"/>
  <c r="E144" i="7"/>
  <c r="F144" i="7"/>
  <c r="B145" i="7"/>
  <c r="C145" i="7"/>
  <c r="D145" i="7"/>
  <c r="E145" i="7"/>
  <c r="F145" i="7"/>
  <c r="B146" i="7"/>
  <c r="C146" i="7"/>
  <c r="D146" i="7"/>
  <c r="E146" i="7"/>
  <c r="F146" i="7"/>
  <c r="B147" i="7"/>
  <c r="C147" i="7"/>
  <c r="D147" i="7"/>
  <c r="E147" i="7"/>
  <c r="F147" i="7"/>
  <c r="B148" i="7"/>
  <c r="C148" i="7"/>
  <c r="D148" i="7"/>
  <c r="E148" i="7"/>
  <c r="F148" i="7"/>
  <c r="B149" i="7"/>
  <c r="C149" i="7"/>
  <c r="D149" i="7"/>
  <c r="E149" i="7"/>
  <c r="F149" i="7"/>
  <c r="B150" i="7"/>
  <c r="C150" i="7"/>
  <c r="D150" i="7"/>
  <c r="E150" i="7"/>
  <c r="F150" i="7"/>
  <c r="B151" i="7"/>
  <c r="C151" i="7"/>
  <c r="D151" i="7"/>
  <c r="E151" i="7"/>
  <c r="F151" i="7"/>
  <c r="B152" i="7"/>
  <c r="C152" i="7"/>
  <c r="D152" i="7"/>
  <c r="E152" i="7"/>
  <c r="F152" i="7"/>
  <c r="B153" i="7"/>
  <c r="C153" i="7"/>
  <c r="D153" i="7"/>
  <c r="E153" i="7"/>
  <c r="F153" i="7"/>
  <c r="B154" i="7"/>
  <c r="C154" i="7"/>
  <c r="D154" i="7"/>
  <c r="E154" i="7"/>
  <c r="F154" i="7"/>
  <c r="B155" i="7"/>
  <c r="C155" i="7"/>
  <c r="D155" i="7"/>
  <c r="E155" i="7"/>
  <c r="F155" i="7"/>
  <c r="B156" i="7"/>
  <c r="C156" i="7"/>
  <c r="D156" i="7"/>
  <c r="E156" i="7"/>
  <c r="F156" i="7"/>
  <c r="B157" i="7"/>
  <c r="C157" i="7"/>
  <c r="D157" i="7"/>
  <c r="E157" i="7"/>
  <c r="F157" i="7"/>
  <c r="B158" i="7"/>
  <c r="C158" i="7"/>
  <c r="D158" i="7"/>
  <c r="E158" i="7"/>
  <c r="F158" i="7"/>
  <c r="B159" i="7"/>
  <c r="C159" i="7"/>
  <c r="D159" i="7"/>
  <c r="E159" i="7"/>
  <c r="F159" i="7"/>
  <c r="B118" i="7"/>
  <c r="C118" i="7"/>
  <c r="D118" i="7"/>
  <c r="E118" i="7"/>
  <c r="F118" i="7"/>
  <c r="B119" i="7"/>
  <c r="C119" i="7"/>
  <c r="D119" i="7"/>
  <c r="E119" i="7"/>
  <c r="F119" i="7"/>
  <c r="B120" i="7"/>
  <c r="C120" i="7"/>
  <c r="D120" i="7"/>
  <c r="E120" i="7"/>
  <c r="F120" i="7"/>
  <c r="B121" i="7"/>
  <c r="C121" i="7"/>
  <c r="D121" i="7"/>
  <c r="E121" i="7"/>
  <c r="F121" i="7"/>
  <c r="B122" i="7"/>
  <c r="C122" i="7"/>
  <c r="D122" i="7"/>
  <c r="E122" i="7"/>
  <c r="F122" i="7"/>
  <c r="B123" i="7"/>
  <c r="C123" i="7"/>
  <c r="D123" i="7"/>
  <c r="E123" i="7"/>
  <c r="F123" i="7"/>
  <c r="B124" i="7"/>
  <c r="C124" i="7"/>
  <c r="D124" i="7"/>
  <c r="E124" i="7"/>
  <c r="F124" i="7"/>
  <c r="B125" i="7"/>
  <c r="C125" i="7"/>
  <c r="D125" i="7"/>
  <c r="E125" i="7"/>
  <c r="F125" i="7"/>
  <c r="B126" i="7"/>
  <c r="C126" i="7"/>
  <c r="D126" i="7"/>
  <c r="E126" i="7"/>
  <c r="F126" i="7"/>
  <c r="B127" i="7"/>
  <c r="C127" i="7"/>
  <c r="D127" i="7"/>
  <c r="E127" i="7"/>
  <c r="F127" i="7"/>
  <c r="B128" i="7"/>
  <c r="C128" i="7"/>
  <c r="D128" i="7"/>
  <c r="E128" i="7"/>
  <c r="F128" i="7"/>
  <c r="B129" i="7"/>
  <c r="C129" i="7"/>
  <c r="D129" i="7"/>
  <c r="E129" i="7"/>
  <c r="F129" i="7"/>
  <c r="B130" i="7"/>
  <c r="C130" i="7"/>
  <c r="D130" i="7"/>
  <c r="E130" i="7"/>
  <c r="F130" i="7"/>
  <c r="B131" i="7"/>
  <c r="C131" i="7"/>
  <c r="D131" i="7"/>
  <c r="E131" i="7"/>
  <c r="F131" i="7"/>
  <c r="B132" i="7"/>
  <c r="C132" i="7"/>
  <c r="D132" i="7"/>
  <c r="E132" i="7"/>
  <c r="F132" i="7"/>
  <c r="B133" i="7"/>
  <c r="C133" i="7"/>
  <c r="D133" i="7"/>
  <c r="E133" i="7"/>
  <c r="F133" i="7"/>
  <c r="B134" i="7"/>
  <c r="C134" i="7"/>
  <c r="D134" i="7"/>
  <c r="E134" i="7"/>
  <c r="F134" i="7"/>
  <c r="B135" i="7"/>
  <c r="C135" i="7"/>
  <c r="D135" i="7"/>
  <c r="E135" i="7"/>
  <c r="F135" i="7"/>
  <c r="B136" i="7"/>
  <c r="C136" i="7"/>
  <c r="D136" i="7"/>
  <c r="E136" i="7"/>
  <c r="F136" i="7"/>
  <c r="B137" i="7"/>
  <c r="C137" i="7"/>
  <c r="D137" i="7"/>
  <c r="E137" i="7"/>
  <c r="F137" i="7"/>
  <c r="B95" i="7"/>
  <c r="C95" i="7"/>
  <c r="D95" i="7"/>
  <c r="E95" i="7"/>
  <c r="F95" i="7"/>
  <c r="B96" i="7"/>
  <c r="C96" i="7"/>
  <c r="D96" i="7"/>
  <c r="E96" i="7"/>
  <c r="F96" i="7"/>
  <c r="B97" i="7"/>
  <c r="C97" i="7"/>
  <c r="D97" i="7"/>
  <c r="E97" i="7"/>
  <c r="F97" i="7"/>
  <c r="B98" i="7"/>
  <c r="C98" i="7"/>
  <c r="D98" i="7"/>
  <c r="E98" i="7"/>
  <c r="F98" i="7"/>
  <c r="B99" i="7"/>
  <c r="C99" i="7"/>
  <c r="D99" i="7"/>
  <c r="E99" i="7"/>
  <c r="F99" i="7"/>
  <c r="B100" i="7"/>
  <c r="C100" i="7"/>
  <c r="D100" i="7"/>
  <c r="E100" i="7"/>
  <c r="F100" i="7"/>
  <c r="B101" i="7"/>
  <c r="C101" i="7"/>
  <c r="D101" i="7"/>
  <c r="E101" i="7"/>
  <c r="F101" i="7"/>
  <c r="B102" i="7"/>
  <c r="C102" i="7"/>
  <c r="D102" i="7"/>
  <c r="E102" i="7"/>
  <c r="F102" i="7"/>
  <c r="B103" i="7"/>
  <c r="C103" i="7"/>
  <c r="D103" i="7"/>
  <c r="E103" i="7"/>
  <c r="F103" i="7"/>
  <c r="B104" i="7"/>
  <c r="C104" i="7"/>
  <c r="D104" i="7"/>
  <c r="E104" i="7"/>
  <c r="F104" i="7"/>
  <c r="B105" i="7"/>
  <c r="C105" i="7"/>
  <c r="D105" i="7"/>
  <c r="E105" i="7"/>
  <c r="F105" i="7"/>
  <c r="B106" i="7"/>
  <c r="C106" i="7"/>
  <c r="D106" i="7"/>
  <c r="E106" i="7"/>
  <c r="F106" i="7"/>
  <c r="B107" i="7"/>
  <c r="C107" i="7"/>
  <c r="D107" i="7"/>
  <c r="E107" i="7"/>
  <c r="F107" i="7"/>
  <c r="B108" i="7"/>
  <c r="C108" i="7"/>
  <c r="D108" i="7"/>
  <c r="E108" i="7"/>
  <c r="F108" i="7"/>
  <c r="B109" i="7"/>
  <c r="C109" i="7"/>
  <c r="D109" i="7"/>
  <c r="E109" i="7"/>
  <c r="F109" i="7"/>
  <c r="B110" i="7"/>
  <c r="C110" i="7"/>
  <c r="D110" i="7"/>
  <c r="E110" i="7"/>
  <c r="F110" i="7"/>
  <c r="B111" i="7"/>
  <c r="C111" i="7"/>
  <c r="D111" i="7"/>
  <c r="E111" i="7"/>
  <c r="F111" i="7"/>
  <c r="B112" i="7"/>
  <c r="C112" i="7"/>
  <c r="D112" i="7"/>
  <c r="E112" i="7"/>
  <c r="F112" i="7"/>
  <c r="B113" i="7"/>
  <c r="C113" i="7"/>
  <c r="D113" i="7"/>
  <c r="E113" i="7"/>
  <c r="F113" i="7"/>
  <c r="B114" i="7"/>
  <c r="C114" i="7"/>
  <c r="D114" i="7"/>
  <c r="E114" i="7"/>
  <c r="F114" i="7"/>
  <c r="B72" i="7" l="1"/>
  <c r="B26" i="8" s="1"/>
  <c r="I26" i="8" s="1"/>
  <c r="C72" i="7"/>
  <c r="C26" i="8" s="1"/>
  <c r="J26" i="8" s="1"/>
  <c r="D72" i="7"/>
  <c r="D26" i="8" s="1"/>
  <c r="K26" i="8" s="1"/>
  <c r="E72" i="7"/>
  <c r="E26" i="8" s="1"/>
  <c r="L26" i="8" s="1"/>
  <c r="F72" i="7"/>
  <c r="F26" i="8" s="1"/>
  <c r="M26" i="8" s="1"/>
  <c r="B73" i="7"/>
  <c r="B27" i="8" s="1"/>
  <c r="I27" i="8" s="1"/>
  <c r="C73" i="7"/>
  <c r="C27" i="8" s="1"/>
  <c r="J27" i="8" s="1"/>
  <c r="D73" i="7"/>
  <c r="D27" i="8" s="1"/>
  <c r="K27" i="8" s="1"/>
  <c r="E73" i="7"/>
  <c r="E27" i="8" s="1"/>
  <c r="L27" i="8" s="1"/>
  <c r="F73" i="7"/>
  <c r="F27" i="8" s="1"/>
  <c r="M27" i="8" s="1"/>
  <c r="B74" i="7"/>
  <c r="B28" i="8" s="1"/>
  <c r="I28" i="8" s="1"/>
  <c r="C74" i="7"/>
  <c r="C28" i="8" s="1"/>
  <c r="J28" i="8" s="1"/>
  <c r="D74" i="7"/>
  <c r="D28" i="8" s="1"/>
  <c r="K28" i="8" s="1"/>
  <c r="E74" i="7"/>
  <c r="E28" i="8" s="1"/>
  <c r="L28" i="8" s="1"/>
  <c r="F74" i="7"/>
  <c r="F28" i="8" s="1"/>
  <c r="M28" i="8" s="1"/>
  <c r="B75" i="7"/>
  <c r="B29" i="8" s="1"/>
  <c r="I29" i="8" s="1"/>
  <c r="C75" i="7"/>
  <c r="C29" i="8" s="1"/>
  <c r="J29" i="8" s="1"/>
  <c r="D75" i="7"/>
  <c r="D29" i="8" s="1"/>
  <c r="K29" i="8" s="1"/>
  <c r="E75" i="7"/>
  <c r="E29" i="8" s="1"/>
  <c r="L29" i="8" s="1"/>
  <c r="F75" i="7"/>
  <c r="F29" i="8" s="1"/>
  <c r="M29" i="8" s="1"/>
  <c r="B76" i="7"/>
  <c r="B30" i="8" s="1"/>
  <c r="I30" i="8" s="1"/>
  <c r="C76" i="7"/>
  <c r="C30" i="8" s="1"/>
  <c r="J30" i="8" s="1"/>
  <c r="D76" i="7"/>
  <c r="D30" i="8" s="1"/>
  <c r="K30" i="8" s="1"/>
  <c r="E76" i="7"/>
  <c r="E30" i="8" s="1"/>
  <c r="L30" i="8" s="1"/>
  <c r="F76" i="7"/>
  <c r="F30" i="8" s="1"/>
  <c r="M30" i="8" s="1"/>
  <c r="B77" i="7"/>
  <c r="B31" i="8" s="1"/>
  <c r="I31" i="8" s="1"/>
  <c r="C77" i="7"/>
  <c r="C31" i="8" s="1"/>
  <c r="J31" i="8" s="1"/>
  <c r="D77" i="7"/>
  <c r="D31" i="8" s="1"/>
  <c r="K31" i="8" s="1"/>
  <c r="E77" i="7"/>
  <c r="E31" i="8" s="1"/>
  <c r="L31" i="8" s="1"/>
  <c r="F77" i="7"/>
  <c r="F31" i="8" s="1"/>
  <c r="M31" i="8" s="1"/>
  <c r="B78" i="7"/>
  <c r="B32" i="8" s="1"/>
  <c r="I32" i="8" s="1"/>
  <c r="C78" i="7"/>
  <c r="C32" i="8" s="1"/>
  <c r="J32" i="8" s="1"/>
  <c r="D78" i="7"/>
  <c r="D32" i="8" s="1"/>
  <c r="K32" i="8" s="1"/>
  <c r="E78" i="7"/>
  <c r="E32" i="8" s="1"/>
  <c r="L32" i="8" s="1"/>
  <c r="F78" i="7"/>
  <c r="F32" i="8" s="1"/>
  <c r="M32" i="8" s="1"/>
  <c r="B79" i="7"/>
  <c r="B33" i="8" s="1"/>
  <c r="I33" i="8" s="1"/>
  <c r="C79" i="7"/>
  <c r="C33" i="8" s="1"/>
  <c r="J33" i="8" s="1"/>
  <c r="D79" i="7"/>
  <c r="D33" i="8" s="1"/>
  <c r="K33" i="8" s="1"/>
  <c r="E79" i="7"/>
  <c r="E33" i="8" s="1"/>
  <c r="L33" i="8" s="1"/>
  <c r="F79" i="7"/>
  <c r="F33" i="8" s="1"/>
  <c r="M33" i="8" s="1"/>
  <c r="B80" i="7"/>
  <c r="B34" i="8" s="1"/>
  <c r="I34" i="8" s="1"/>
  <c r="C80" i="7"/>
  <c r="C34" i="8" s="1"/>
  <c r="J34" i="8" s="1"/>
  <c r="D80" i="7"/>
  <c r="D34" i="8" s="1"/>
  <c r="K34" i="8" s="1"/>
  <c r="E80" i="7"/>
  <c r="E34" i="8" s="1"/>
  <c r="L34" i="8" s="1"/>
  <c r="F80" i="7"/>
  <c r="F34" i="8" s="1"/>
  <c r="M34" i="8" s="1"/>
  <c r="B81" i="7"/>
  <c r="B35" i="8" s="1"/>
  <c r="I35" i="8" s="1"/>
  <c r="C81" i="7"/>
  <c r="C35" i="8" s="1"/>
  <c r="J35" i="8" s="1"/>
  <c r="D81" i="7"/>
  <c r="D35" i="8" s="1"/>
  <c r="K35" i="8" s="1"/>
  <c r="E81" i="7"/>
  <c r="E35" i="8" s="1"/>
  <c r="L35" i="8" s="1"/>
  <c r="F81" i="7"/>
  <c r="F35" i="8" s="1"/>
  <c r="M35" i="8" s="1"/>
  <c r="B82" i="7"/>
  <c r="B36" i="8" s="1"/>
  <c r="I36" i="8" s="1"/>
  <c r="C82" i="7"/>
  <c r="C36" i="8" s="1"/>
  <c r="J36" i="8" s="1"/>
  <c r="D82" i="7"/>
  <c r="D36" i="8" s="1"/>
  <c r="K36" i="8" s="1"/>
  <c r="E82" i="7"/>
  <c r="E36" i="8" s="1"/>
  <c r="L36" i="8" s="1"/>
  <c r="F82" i="7"/>
  <c r="F36" i="8" s="1"/>
  <c r="M36" i="8" s="1"/>
  <c r="B83" i="7"/>
  <c r="B37" i="8" s="1"/>
  <c r="I37" i="8" s="1"/>
  <c r="C83" i="7"/>
  <c r="C37" i="8" s="1"/>
  <c r="J37" i="8" s="1"/>
  <c r="D83" i="7"/>
  <c r="D37" i="8" s="1"/>
  <c r="K37" i="8" s="1"/>
  <c r="E83" i="7"/>
  <c r="E37" i="8" s="1"/>
  <c r="L37" i="8" s="1"/>
  <c r="F83" i="7"/>
  <c r="F37" i="8" s="1"/>
  <c r="M37" i="8" s="1"/>
  <c r="B84" i="7"/>
  <c r="B38" i="8" s="1"/>
  <c r="I38" i="8" s="1"/>
  <c r="C84" i="7"/>
  <c r="C38" i="8" s="1"/>
  <c r="J38" i="8" s="1"/>
  <c r="D84" i="7"/>
  <c r="D38" i="8" s="1"/>
  <c r="K38" i="8" s="1"/>
  <c r="E84" i="7"/>
  <c r="E38" i="8" s="1"/>
  <c r="L38" i="8" s="1"/>
  <c r="F84" i="7"/>
  <c r="F38" i="8" s="1"/>
  <c r="M38" i="8" s="1"/>
  <c r="B85" i="7"/>
  <c r="B39" i="8" s="1"/>
  <c r="I39" i="8" s="1"/>
  <c r="C85" i="7"/>
  <c r="C39" i="8" s="1"/>
  <c r="J39" i="8" s="1"/>
  <c r="D85" i="7"/>
  <c r="D39" i="8" s="1"/>
  <c r="K39" i="8" s="1"/>
  <c r="E85" i="7"/>
  <c r="E39" i="8" s="1"/>
  <c r="L39" i="8" s="1"/>
  <c r="F85" i="7"/>
  <c r="F39" i="8" s="1"/>
  <c r="M39" i="8" s="1"/>
  <c r="B86" i="7"/>
  <c r="B40" i="8" s="1"/>
  <c r="I40" i="8" s="1"/>
  <c r="C86" i="7"/>
  <c r="C40" i="8" s="1"/>
  <c r="J40" i="8" s="1"/>
  <c r="D86" i="7"/>
  <c r="D40" i="8" s="1"/>
  <c r="K40" i="8" s="1"/>
  <c r="E86" i="7"/>
  <c r="E40" i="8" s="1"/>
  <c r="L40" i="8" s="1"/>
  <c r="F86" i="7"/>
  <c r="F40" i="8" s="1"/>
  <c r="M40" i="8" s="1"/>
  <c r="B87" i="7"/>
  <c r="B41" i="8" s="1"/>
  <c r="I41" i="8" s="1"/>
  <c r="C87" i="7"/>
  <c r="C41" i="8" s="1"/>
  <c r="J41" i="8" s="1"/>
  <c r="D87" i="7"/>
  <c r="D41" i="8" s="1"/>
  <c r="K41" i="8" s="1"/>
  <c r="E87" i="7"/>
  <c r="E41" i="8" s="1"/>
  <c r="L41" i="8" s="1"/>
  <c r="F87" i="7"/>
  <c r="F41" i="8" s="1"/>
  <c r="M41" i="8" s="1"/>
  <c r="B88" i="7"/>
  <c r="B42" i="8" s="1"/>
  <c r="I42" i="8" s="1"/>
  <c r="C88" i="7"/>
  <c r="C42" i="8" s="1"/>
  <c r="J42" i="8" s="1"/>
  <c r="D88" i="7"/>
  <c r="D42" i="8" s="1"/>
  <c r="K42" i="8" s="1"/>
  <c r="E88" i="7"/>
  <c r="E42" i="8" s="1"/>
  <c r="L42" i="8" s="1"/>
  <c r="F88" i="7"/>
  <c r="F42" i="8" s="1"/>
  <c r="M42" i="8" s="1"/>
  <c r="B89" i="7"/>
  <c r="B43" i="8" s="1"/>
  <c r="I43" i="8" s="1"/>
  <c r="C89" i="7"/>
  <c r="C43" i="8" s="1"/>
  <c r="J43" i="8" s="1"/>
  <c r="D89" i="7"/>
  <c r="D43" i="8" s="1"/>
  <c r="K43" i="8" s="1"/>
  <c r="E89" i="7"/>
  <c r="E43" i="8" s="1"/>
  <c r="L43" i="8" s="1"/>
  <c r="F89" i="7"/>
  <c r="F43" i="8" s="1"/>
  <c r="M43" i="8" s="1"/>
  <c r="B90" i="7"/>
  <c r="B44" i="8" s="1"/>
  <c r="I44" i="8" s="1"/>
  <c r="C90" i="7"/>
  <c r="C44" i="8" s="1"/>
  <c r="J44" i="8" s="1"/>
  <c r="D90" i="7"/>
  <c r="D44" i="8" s="1"/>
  <c r="K44" i="8" s="1"/>
  <c r="E90" i="7"/>
  <c r="E44" i="8" s="1"/>
  <c r="L44" i="8" s="1"/>
  <c r="F90" i="7"/>
  <c r="F44" i="8" s="1"/>
  <c r="M44" i="8" s="1"/>
  <c r="B91" i="7"/>
  <c r="B45" i="8" s="1"/>
  <c r="I45" i="8" s="1"/>
  <c r="C91" i="7"/>
  <c r="C45" i="8" s="1"/>
  <c r="J45" i="8" s="1"/>
  <c r="D91" i="7"/>
  <c r="D45" i="8" s="1"/>
  <c r="K45" i="8" s="1"/>
  <c r="E91" i="7"/>
  <c r="E45" i="8" s="1"/>
  <c r="L45" i="8" s="1"/>
  <c r="F91" i="7"/>
  <c r="F45" i="8" s="1"/>
  <c r="M45" i="8" s="1"/>
  <c r="B49" i="7"/>
  <c r="B3" i="8" s="1"/>
  <c r="I3" i="8" s="1"/>
  <c r="W26" i="8" s="1"/>
  <c r="C49" i="7"/>
  <c r="C3" i="8" s="1"/>
  <c r="J3" i="8" s="1"/>
  <c r="X26" i="8" s="1"/>
  <c r="D49" i="7"/>
  <c r="D3" i="8" s="1"/>
  <c r="K3" i="8" s="1"/>
  <c r="Y26" i="8" s="1"/>
  <c r="E49" i="7"/>
  <c r="E3" i="8" s="1"/>
  <c r="L3" i="8" s="1"/>
  <c r="Z26" i="8" s="1"/>
  <c r="F49" i="7"/>
  <c r="F3" i="8" s="1"/>
  <c r="M3" i="8" s="1"/>
  <c r="AA26" i="8" s="1"/>
  <c r="B50" i="7"/>
  <c r="B4" i="8" s="1"/>
  <c r="I4" i="8" s="1"/>
  <c r="W27" i="8" s="1"/>
  <c r="C50" i="7"/>
  <c r="C4" i="8" s="1"/>
  <c r="J4" i="8" s="1"/>
  <c r="D50" i="7"/>
  <c r="D4" i="8" s="1"/>
  <c r="K4" i="8" s="1"/>
  <c r="E50" i="7"/>
  <c r="E4" i="8" s="1"/>
  <c r="L4" i="8" s="1"/>
  <c r="Z27" i="8" s="1"/>
  <c r="F50" i="7"/>
  <c r="F4" i="8" s="1"/>
  <c r="M4" i="8" s="1"/>
  <c r="AA27" i="8" s="1"/>
  <c r="B51" i="7"/>
  <c r="B5" i="8" s="1"/>
  <c r="I5" i="8" s="1"/>
  <c r="W28" i="8" s="1"/>
  <c r="C51" i="7"/>
  <c r="C5" i="8" s="1"/>
  <c r="J5" i="8" s="1"/>
  <c r="X28" i="8" s="1"/>
  <c r="D51" i="7"/>
  <c r="D5" i="8" s="1"/>
  <c r="K5" i="8" s="1"/>
  <c r="E51" i="7"/>
  <c r="E5" i="8" s="1"/>
  <c r="L5" i="8" s="1"/>
  <c r="F51" i="7"/>
  <c r="F5" i="8" s="1"/>
  <c r="M5" i="8" s="1"/>
  <c r="B52" i="7"/>
  <c r="B6" i="8" s="1"/>
  <c r="I6" i="8" s="1"/>
  <c r="C52" i="7"/>
  <c r="C6" i="8" s="1"/>
  <c r="J6" i="8" s="1"/>
  <c r="X29" i="8" s="1"/>
  <c r="D52" i="7"/>
  <c r="D6" i="8" s="1"/>
  <c r="K6" i="8" s="1"/>
  <c r="Y29" i="8" s="1"/>
  <c r="E52" i="7"/>
  <c r="E6" i="8" s="1"/>
  <c r="L6" i="8" s="1"/>
  <c r="Z29" i="8" s="1"/>
  <c r="F52" i="7"/>
  <c r="F6" i="8" s="1"/>
  <c r="M6" i="8" s="1"/>
  <c r="AA29" i="8" s="1"/>
  <c r="B53" i="7"/>
  <c r="B7" i="8" s="1"/>
  <c r="I7" i="8" s="1"/>
  <c r="C53" i="7"/>
  <c r="C7" i="8" s="1"/>
  <c r="J7" i="8" s="1"/>
  <c r="X30" i="8" s="1"/>
  <c r="D53" i="7"/>
  <c r="D7" i="8" s="1"/>
  <c r="K7" i="8" s="1"/>
  <c r="E53" i="7"/>
  <c r="E7" i="8" s="1"/>
  <c r="L7" i="8" s="1"/>
  <c r="Z30" i="8" s="1"/>
  <c r="F53" i="7"/>
  <c r="F7" i="8" s="1"/>
  <c r="M7" i="8" s="1"/>
  <c r="B54" i="7"/>
  <c r="B8" i="8" s="1"/>
  <c r="I8" i="8" s="1"/>
  <c r="W31" i="8" s="1"/>
  <c r="C54" i="7"/>
  <c r="C8" i="8" s="1"/>
  <c r="J8" i="8" s="1"/>
  <c r="X31" i="8" s="1"/>
  <c r="D54" i="7"/>
  <c r="D8" i="8" s="1"/>
  <c r="K8" i="8" s="1"/>
  <c r="Y31" i="8" s="1"/>
  <c r="E54" i="7"/>
  <c r="E8" i="8" s="1"/>
  <c r="L8" i="8" s="1"/>
  <c r="F54" i="7"/>
  <c r="F8" i="8" s="1"/>
  <c r="M8" i="8" s="1"/>
  <c r="AA31" i="8" s="1"/>
  <c r="B55" i="7"/>
  <c r="B9" i="8" s="1"/>
  <c r="I9" i="8" s="1"/>
  <c r="C55" i="7"/>
  <c r="C9" i="8" s="1"/>
  <c r="J9" i="8" s="1"/>
  <c r="D55" i="7"/>
  <c r="D9" i="8" s="1"/>
  <c r="K9" i="8" s="1"/>
  <c r="Y32" i="8" s="1"/>
  <c r="E55" i="7"/>
  <c r="E9" i="8" s="1"/>
  <c r="L9" i="8" s="1"/>
  <c r="Z32" i="8" s="1"/>
  <c r="F55" i="7"/>
  <c r="F9" i="8" s="1"/>
  <c r="M9" i="8" s="1"/>
  <c r="AA32" i="8" s="1"/>
  <c r="B56" i="7"/>
  <c r="B10" i="8" s="1"/>
  <c r="I10" i="8" s="1"/>
  <c r="C56" i="7"/>
  <c r="C10" i="8" s="1"/>
  <c r="J10" i="8" s="1"/>
  <c r="D56" i="7"/>
  <c r="D10" i="8" s="1"/>
  <c r="K10" i="8" s="1"/>
  <c r="Y33" i="8" s="1"/>
  <c r="E56" i="7"/>
  <c r="E10" i="8" s="1"/>
  <c r="L10" i="8" s="1"/>
  <c r="F56" i="7"/>
  <c r="F10" i="8" s="1"/>
  <c r="M10" i="8" s="1"/>
  <c r="B57" i="7"/>
  <c r="B11" i="8" s="1"/>
  <c r="I11" i="8" s="1"/>
  <c r="W34" i="8" s="1"/>
  <c r="C57" i="7"/>
  <c r="C11" i="8" s="1"/>
  <c r="J11" i="8" s="1"/>
  <c r="X34" i="8" s="1"/>
  <c r="D57" i="7"/>
  <c r="D11" i="8" s="1"/>
  <c r="K11" i="8" s="1"/>
  <c r="Y34" i="8" s="1"/>
  <c r="E57" i="7"/>
  <c r="E11" i="8" s="1"/>
  <c r="L11" i="8" s="1"/>
  <c r="F57" i="7"/>
  <c r="F11" i="8" s="1"/>
  <c r="M11" i="8" s="1"/>
  <c r="B58" i="7"/>
  <c r="B12" i="8" s="1"/>
  <c r="I12" i="8" s="1"/>
  <c r="W35" i="8" s="1"/>
  <c r="C58" i="7"/>
  <c r="C12" i="8" s="1"/>
  <c r="J12" i="8" s="1"/>
  <c r="D58" i="7"/>
  <c r="D12" i="8" s="1"/>
  <c r="K12" i="8" s="1"/>
  <c r="E58" i="7"/>
  <c r="E12" i="8" s="1"/>
  <c r="L12" i="8" s="1"/>
  <c r="Z35" i="8" s="1"/>
  <c r="F58" i="7"/>
  <c r="F12" i="8" s="1"/>
  <c r="M12" i="8" s="1"/>
  <c r="AA35" i="8" s="1"/>
  <c r="B59" i="7"/>
  <c r="B13" i="8" s="1"/>
  <c r="I13" i="8" s="1"/>
  <c r="W36" i="8" s="1"/>
  <c r="C59" i="7"/>
  <c r="C13" i="8" s="1"/>
  <c r="J13" i="8" s="1"/>
  <c r="D59" i="7"/>
  <c r="D13" i="8" s="1"/>
  <c r="K13" i="8" s="1"/>
  <c r="E59" i="7"/>
  <c r="E13" i="8" s="1"/>
  <c r="L13" i="8" s="1"/>
  <c r="F59" i="7"/>
  <c r="F13" i="8" s="1"/>
  <c r="M13" i="8" s="1"/>
  <c r="B60" i="7"/>
  <c r="B14" i="8" s="1"/>
  <c r="I14" i="8" s="1"/>
  <c r="C60" i="7"/>
  <c r="C14" i="8" s="1"/>
  <c r="J14" i="8" s="1"/>
  <c r="D60" i="7"/>
  <c r="D14" i="8" s="1"/>
  <c r="K14" i="8" s="1"/>
  <c r="Y37" i="8" s="1"/>
  <c r="E60" i="7"/>
  <c r="E14" i="8" s="1"/>
  <c r="L14" i="8" s="1"/>
  <c r="Z37" i="8" s="1"/>
  <c r="F60" i="7"/>
  <c r="F14" i="8" s="1"/>
  <c r="M14" i="8" s="1"/>
  <c r="AA37" i="8" s="1"/>
  <c r="B61" i="7"/>
  <c r="B15" i="8" s="1"/>
  <c r="I15" i="8" s="1"/>
  <c r="C61" i="7"/>
  <c r="C15" i="8" s="1"/>
  <c r="J15" i="8" s="1"/>
  <c r="X38" i="8" s="1"/>
  <c r="D61" i="7"/>
  <c r="D15" i="8" s="1"/>
  <c r="K15" i="8" s="1"/>
  <c r="E61" i="7"/>
  <c r="E15" i="8" s="1"/>
  <c r="L15" i="8" s="1"/>
  <c r="Z38" i="8" s="1"/>
  <c r="F61" i="7"/>
  <c r="F15" i="8" s="1"/>
  <c r="M15" i="8" s="1"/>
  <c r="AA38" i="8" s="1"/>
  <c r="B62" i="7"/>
  <c r="B16" i="8" s="1"/>
  <c r="I16" i="8" s="1"/>
  <c r="W39" i="8" s="1"/>
  <c r="C62" i="7"/>
  <c r="C16" i="8" s="1"/>
  <c r="J16" i="8" s="1"/>
  <c r="X39" i="8" s="1"/>
  <c r="D62" i="7"/>
  <c r="D16" i="8" s="1"/>
  <c r="K16" i="8" s="1"/>
  <c r="E62" i="7"/>
  <c r="E16" i="8" s="1"/>
  <c r="L16" i="8" s="1"/>
  <c r="Z39" i="8" s="1"/>
  <c r="F62" i="7"/>
  <c r="F16" i="8" s="1"/>
  <c r="M16" i="8" s="1"/>
  <c r="AA39" i="8" s="1"/>
  <c r="B63" i="7"/>
  <c r="B17" i="8" s="1"/>
  <c r="I17" i="8" s="1"/>
  <c r="C63" i="7"/>
  <c r="C17" i="8" s="1"/>
  <c r="J17" i="8" s="1"/>
  <c r="D63" i="7"/>
  <c r="D17" i="8" s="1"/>
  <c r="K17" i="8" s="1"/>
  <c r="Y40" i="8" s="1"/>
  <c r="E63" i="7"/>
  <c r="E17" i="8" s="1"/>
  <c r="L17" i="8" s="1"/>
  <c r="Z40" i="8" s="1"/>
  <c r="F63" i="7"/>
  <c r="F17" i="8" s="1"/>
  <c r="M17" i="8" s="1"/>
  <c r="AA40" i="8" s="1"/>
  <c r="B64" i="7"/>
  <c r="B18" i="8" s="1"/>
  <c r="I18" i="8" s="1"/>
  <c r="C64" i="7"/>
  <c r="C18" i="8" s="1"/>
  <c r="J18" i="8" s="1"/>
  <c r="D64" i="7"/>
  <c r="D18" i="8" s="1"/>
  <c r="K18" i="8" s="1"/>
  <c r="Y41" i="8" s="1"/>
  <c r="E64" i="7"/>
  <c r="E18" i="8" s="1"/>
  <c r="L18" i="8" s="1"/>
  <c r="F64" i="7"/>
  <c r="F18" i="8" s="1"/>
  <c r="M18" i="8" s="1"/>
  <c r="B65" i="7"/>
  <c r="B19" i="8" s="1"/>
  <c r="I19" i="8" s="1"/>
  <c r="W42" i="8" s="1"/>
  <c r="C65" i="7"/>
  <c r="C19" i="8" s="1"/>
  <c r="J19" i="8" s="1"/>
  <c r="X42" i="8" s="1"/>
  <c r="D65" i="7"/>
  <c r="D19" i="8" s="1"/>
  <c r="K19" i="8" s="1"/>
  <c r="Y42" i="8" s="1"/>
  <c r="E65" i="7"/>
  <c r="E19" i="8" s="1"/>
  <c r="L19" i="8" s="1"/>
  <c r="F65" i="7"/>
  <c r="F19" i="8" s="1"/>
  <c r="M19" i="8" s="1"/>
  <c r="B66" i="7"/>
  <c r="B20" i="8" s="1"/>
  <c r="I20" i="8" s="1"/>
  <c r="W43" i="8" s="1"/>
  <c r="C66" i="7"/>
  <c r="C20" i="8" s="1"/>
  <c r="J20" i="8" s="1"/>
  <c r="D66" i="7"/>
  <c r="D20" i="8" s="1"/>
  <c r="K20" i="8" s="1"/>
  <c r="E66" i="7"/>
  <c r="E20" i="8" s="1"/>
  <c r="L20" i="8" s="1"/>
  <c r="F66" i="7"/>
  <c r="F20" i="8" s="1"/>
  <c r="M20" i="8" s="1"/>
  <c r="AA43" i="8" s="1"/>
  <c r="B67" i="7"/>
  <c r="B21" i="8" s="1"/>
  <c r="I21" i="8" s="1"/>
  <c r="W44" i="8" s="1"/>
  <c r="C67" i="7"/>
  <c r="C21" i="8" s="1"/>
  <c r="J21" i="8" s="1"/>
  <c r="X44" i="8" s="1"/>
  <c r="D67" i="7"/>
  <c r="D21" i="8" s="1"/>
  <c r="K21" i="8" s="1"/>
  <c r="E67" i="7"/>
  <c r="E21" i="8" s="1"/>
  <c r="L21" i="8" s="1"/>
  <c r="F67" i="7"/>
  <c r="F21" i="8" s="1"/>
  <c r="M21" i="8" s="1"/>
  <c r="B68" i="7"/>
  <c r="B22" i="8" s="1"/>
  <c r="I22" i="8" s="1"/>
  <c r="C68" i="7"/>
  <c r="C22" i="8" s="1"/>
  <c r="J22" i="8" s="1"/>
  <c r="X45" i="8" s="1"/>
  <c r="D68" i="7"/>
  <c r="D22" i="8" s="1"/>
  <c r="K22" i="8" s="1"/>
  <c r="Y45" i="8" s="1"/>
  <c r="E68" i="7"/>
  <c r="E22" i="8" s="1"/>
  <c r="L22" i="8" s="1"/>
  <c r="Z45" i="8" s="1"/>
  <c r="F68" i="7"/>
  <c r="F22" i="8" s="1"/>
  <c r="M22" i="8" s="1"/>
  <c r="AA45" i="8" s="1"/>
  <c r="B26" i="7"/>
  <c r="C26" i="7"/>
  <c r="D26" i="7"/>
  <c r="E26" i="7"/>
  <c r="F26" i="7"/>
  <c r="B27" i="7"/>
  <c r="C27" i="7"/>
  <c r="D27" i="7"/>
  <c r="E27" i="7"/>
  <c r="F27" i="7"/>
  <c r="B28" i="7"/>
  <c r="C28" i="7"/>
  <c r="D28" i="7"/>
  <c r="E28" i="7"/>
  <c r="F28" i="7"/>
  <c r="B29" i="7"/>
  <c r="C29" i="7"/>
  <c r="D29" i="7"/>
  <c r="E29" i="7"/>
  <c r="F29" i="7"/>
  <c r="B30" i="7"/>
  <c r="C30" i="7"/>
  <c r="D30" i="7"/>
  <c r="E30" i="7"/>
  <c r="F30" i="7"/>
  <c r="B31" i="7"/>
  <c r="C31" i="7"/>
  <c r="D31" i="7"/>
  <c r="E31" i="7"/>
  <c r="F31" i="7"/>
  <c r="B32" i="7"/>
  <c r="C32" i="7"/>
  <c r="D32" i="7"/>
  <c r="E32" i="7"/>
  <c r="F32" i="7"/>
  <c r="B33" i="7"/>
  <c r="C33" i="7"/>
  <c r="D33" i="7"/>
  <c r="E33" i="7"/>
  <c r="F33" i="7"/>
  <c r="B34" i="7"/>
  <c r="C34" i="7"/>
  <c r="D34" i="7"/>
  <c r="E34" i="7"/>
  <c r="F34" i="7"/>
  <c r="B35" i="7"/>
  <c r="C35" i="7"/>
  <c r="D35" i="7"/>
  <c r="E35" i="7"/>
  <c r="F35" i="7"/>
  <c r="B36" i="7"/>
  <c r="C36" i="7"/>
  <c r="D36" i="7"/>
  <c r="E36" i="7"/>
  <c r="F36" i="7"/>
  <c r="B37" i="7"/>
  <c r="C37" i="7"/>
  <c r="D37" i="7"/>
  <c r="E37" i="7"/>
  <c r="F37" i="7"/>
  <c r="B38" i="7"/>
  <c r="C38" i="7"/>
  <c r="D38" i="7"/>
  <c r="E38" i="7"/>
  <c r="F38" i="7"/>
  <c r="B39" i="7"/>
  <c r="C39" i="7"/>
  <c r="D39" i="7"/>
  <c r="E39" i="7"/>
  <c r="F39" i="7"/>
  <c r="B40" i="7"/>
  <c r="C40" i="7"/>
  <c r="D40" i="7"/>
  <c r="E40" i="7"/>
  <c r="F40" i="7"/>
  <c r="B41" i="7"/>
  <c r="C41" i="7"/>
  <c r="D41" i="7"/>
  <c r="E41" i="7"/>
  <c r="F41" i="7"/>
  <c r="B42" i="7"/>
  <c r="C42" i="7"/>
  <c r="D42" i="7"/>
  <c r="E42" i="7"/>
  <c r="F42" i="7"/>
  <c r="B43" i="7"/>
  <c r="C43" i="7"/>
  <c r="D43" i="7"/>
  <c r="E43" i="7"/>
  <c r="F43" i="7"/>
  <c r="B44" i="7"/>
  <c r="C44" i="7"/>
  <c r="D44" i="7"/>
  <c r="E44" i="7"/>
  <c r="F44" i="7"/>
  <c r="B45" i="7"/>
  <c r="C45" i="7"/>
  <c r="D45" i="7"/>
  <c r="E45" i="7"/>
  <c r="F45" i="7"/>
  <c r="Z44" i="8" l="1"/>
  <c r="Z36" i="8"/>
  <c r="Z28" i="8"/>
  <c r="Y35" i="8"/>
  <c r="Y27" i="8"/>
  <c r="Y43" i="8"/>
  <c r="X40" i="8"/>
  <c r="X32" i="8"/>
  <c r="X33" i="8"/>
  <c r="W45" i="8"/>
  <c r="W37" i="8"/>
  <c r="W29" i="8"/>
  <c r="Z42" i="8"/>
  <c r="W41" i="8"/>
  <c r="Y39" i="8"/>
  <c r="X36" i="8"/>
  <c r="Z34" i="8"/>
  <c r="W33" i="8"/>
  <c r="Y44" i="8"/>
  <c r="X41" i="8"/>
  <c r="W38" i="8"/>
  <c r="Y36" i="8"/>
  <c r="Z31" i="8"/>
  <c r="W30" i="8"/>
  <c r="Y28" i="8"/>
  <c r="X43" i="8"/>
  <c r="Z41" i="8"/>
  <c r="W40" i="8"/>
  <c r="Y38" i="8"/>
  <c r="X35" i="8"/>
  <c r="Z33" i="8"/>
  <c r="W32" i="8"/>
  <c r="Y30" i="8"/>
  <c r="X27" i="8"/>
  <c r="Z43" i="8"/>
  <c r="X37" i="8"/>
  <c r="AA42" i="8"/>
  <c r="AA34" i="8"/>
  <c r="AA41" i="8"/>
  <c r="AA33" i="8"/>
  <c r="AA44" i="8"/>
  <c r="AA36" i="8"/>
  <c r="AA28" i="8"/>
  <c r="AA30" i="8"/>
  <c r="B3" i="7"/>
  <c r="I26" i="7" s="1"/>
  <c r="C3" i="7"/>
  <c r="K3" i="7" s="1"/>
  <c r="D3" i="7"/>
  <c r="K26" i="7" s="1"/>
  <c r="E3" i="7"/>
  <c r="L26" i="7" s="1"/>
  <c r="F3" i="7"/>
  <c r="M26" i="7" s="1"/>
  <c r="B4" i="7"/>
  <c r="J4" i="7" s="1"/>
  <c r="C4" i="7"/>
  <c r="J27" i="7" s="1"/>
  <c r="D4" i="7"/>
  <c r="L4" i="7" s="1"/>
  <c r="E4" i="7"/>
  <c r="L27" i="7" s="1"/>
  <c r="F4" i="7"/>
  <c r="M27" i="7" s="1"/>
  <c r="B5" i="7"/>
  <c r="I28" i="7" s="1"/>
  <c r="C5" i="7"/>
  <c r="J28" i="7" s="1"/>
  <c r="D5" i="7"/>
  <c r="K28" i="7" s="1"/>
  <c r="E5" i="7"/>
  <c r="L28" i="7" s="1"/>
  <c r="F5" i="7"/>
  <c r="N5" i="7" s="1"/>
  <c r="B6" i="7"/>
  <c r="I29" i="7" s="1"/>
  <c r="C6" i="7"/>
  <c r="J29" i="7" s="1"/>
  <c r="D6" i="7"/>
  <c r="L6" i="7" s="1"/>
  <c r="E6" i="7"/>
  <c r="L29" i="7" s="1"/>
  <c r="F6" i="7"/>
  <c r="N6" i="7" s="1"/>
  <c r="B7" i="7"/>
  <c r="I30" i="7" s="1"/>
  <c r="C7" i="7"/>
  <c r="J30" i="7" s="1"/>
  <c r="D7" i="7"/>
  <c r="L7" i="7" s="1"/>
  <c r="E7" i="7"/>
  <c r="M7" i="7" s="1"/>
  <c r="F7" i="7"/>
  <c r="M30" i="7" s="1"/>
  <c r="B8" i="7"/>
  <c r="J8" i="7" s="1"/>
  <c r="C8" i="7"/>
  <c r="J31" i="7" s="1"/>
  <c r="D8" i="7"/>
  <c r="K31" i="7" s="1"/>
  <c r="E8" i="7"/>
  <c r="M8" i="7" s="1"/>
  <c r="F8" i="7"/>
  <c r="M31" i="7" s="1"/>
  <c r="B9" i="7"/>
  <c r="J9" i="7" s="1"/>
  <c r="C9" i="7"/>
  <c r="J32" i="7" s="1"/>
  <c r="D9" i="7"/>
  <c r="K32" i="7" s="1"/>
  <c r="E9" i="7"/>
  <c r="M9" i="7" s="1"/>
  <c r="F9" i="7"/>
  <c r="M32" i="7" s="1"/>
  <c r="B10" i="7"/>
  <c r="I33" i="7" s="1"/>
  <c r="C10" i="7"/>
  <c r="J33" i="7" s="1"/>
  <c r="D10" i="7"/>
  <c r="L10" i="7" s="1"/>
  <c r="E10" i="7"/>
  <c r="M10" i="7" s="1"/>
  <c r="F10" i="7"/>
  <c r="N10" i="7" s="1"/>
  <c r="B11" i="7"/>
  <c r="I34" i="7" s="1"/>
  <c r="C11" i="7"/>
  <c r="K11" i="7" s="1"/>
  <c r="D11" i="7"/>
  <c r="K34" i="7" s="1"/>
  <c r="E11" i="7"/>
  <c r="L34" i="7" s="1"/>
  <c r="F11" i="7"/>
  <c r="M34" i="7" s="1"/>
  <c r="B12" i="7"/>
  <c r="I35" i="7" s="1"/>
  <c r="C12" i="7"/>
  <c r="J35" i="7" s="1"/>
  <c r="D12" i="7"/>
  <c r="L12" i="7" s="1"/>
  <c r="E12" i="7"/>
  <c r="L35" i="7" s="1"/>
  <c r="F12" i="7"/>
  <c r="N12" i="7" s="1"/>
  <c r="B13" i="7"/>
  <c r="I36" i="7" s="1"/>
  <c r="C13" i="7"/>
  <c r="J36" i="7" s="1"/>
  <c r="D13" i="7"/>
  <c r="K36" i="7" s="1"/>
  <c r="E13" i="7"/>
  <c r="L36" i="7" s="1"/>
  <c r="F13" i="7"/>
  <c r="M36" i="7" s="1"/>
  <c r="B14" i="7"/>
  <c r="I37" i="7" s="1"/>
  <c r="C14" i="7"/>
  <c r="J37" i="7" s="1"/>
  <c r="D14" i="7"/>
  <c r="L14" i="7" s="1"/>
  <c r="E14" i="7"/>
  <c r="L37" i="7" s="1"/>
  <c r="F14" i="7"/>
  <c r="M37" i="7" s="1"/>
  <c r="B15" i="7"/>
  <c r="I38" i="7" s="1"/>
  <c r="C15" i="7"/>
  <c r="J38" i="7" s="1"/>
  <c r="D15" i="7"/>
  <c r="L15" i="7" s="1"/>
  <c r="E15" i="7"/>
  <c r="M15" i="7" s="1"/>
  <c r="F15" i="7"/>
  <c r="M38" i="7" s="1"/>
  <c r="B16" i="7"/>
  <c r="J16" i="7" s="1"/>
  <c r="C16" i="7"/>
  <c r="J39" i="7" s="1"/>
  <c r="D16" i="7"/>
  <c r="K39" i="7" s="1"/>
  <c r="E16" i="7"/>
  <c r="L39" i="7" s="1"/>
  <c r="F16" i="7"/>
  <c r="N16" i="7" s="1"/>
  <c r="B17" i="7"/>
  <c r="I40" i="7" s="1"/>
  <c r="C17" i="7"/>
  <c r="J40" i="7" s="1"/>
  <c r="D17" i="7"/>
  <c r="K40" i="7" s="1"/>
  <c r="E17" i="7"/>
  <c r="L40" i="7" s="1"/>
  <c r="F17" i="7"/>
  <c r="N17" i="7" s="1"/>
  <c r="B18" i="7"/>
  <c r="I41" i="7" s="1"/>
  <c r="C18" i="7"/>
  <c r="J41" i="7" s="1"/>
  <c r="D18" i="7"/>
  <c r="K41" i="7" s="1"/>
  <c r="E18" i="7"/>
  <c r="M18" i="7" s="1"/>
  <c r="F18" i="7"/>
  <c r="M41" i="7" s="1"/>
  <c r="B19" i="7"/>
  <c r="I42" i="7" s="1"/>
  <c r="C19" i="7"/>
  <c r="K19" i="7" s="1"/>
  <c r="D19" i="7"/>
  <c r="K42" i="7" s="1"/>
  <c r="E19" i="7"/>
  <c r="M19" i="7" s="1"/>
  <c r="F19" i="7"/>
  <c r="M42" i="7" s="1"/>
  <c r="B20" i="7"/>
  <c r="J20" i="7" s="1"/>
  <c r="C20" i="7"/>
  <c r="K20" i="7" s="1"/>
  <c r="D20" i="7"/>
  <c r="L20" i="7" s="1"/>
  <c r="E20" i="7"/>
  <c r="L43" i="7" s="1"/>
  <c r="F20" i="7"/>
  <c r="N20" i="7" s="1"/>
  <c r="B21" i="7"/>
  <c r="I44" i="7" s="1"/>
  <c r="C21" i="7"/>
  <c r="J44" i="7" s="1"/>
  <c r="D21" i="7"/>
  <c r="K44" i="7" s="1"/>
  <c r="E21" i="7"/>
  <c r="L44" i="7" s="1"/>
  <c r="F21" i="7"/>
  <c r="N21" i="7" s="1"/>
  <c r="B22" i="7"/>
  <c r="J22" i="7" s="1"/>
  <c r="C22" i="7"/>
  <c r="J45" i="7" s="1"/>
  <c r="D22" i="7"/>
  <c r="L22" i="7" s="1"/>
  <c r="E22" i="7"/>
  <c r="L45" i="7" s="1"/>
  <c r="F22" i="7"/>
  <c r="M45" i="7" s="1"/>
  <c r="J11" i="7" l="1"/>
  <c r="N3" i="7"/>
  <c r="J7" i="7"/>
  <c r="L19" i="7"/>
  <c r="M28" i="7"/>
  <c r="K10" i="7"/>
  <c r="N19" i="7"/>
  <c r="L11" i="7"/>
  <c r="K29" i="7"/>
  <c r="J3" i="7"/>
  <c r="M14" i="7"/>
  <c r="L32" i="7"/>
  <c r="J15" i="7"/>
  <c r="I39" i="7"/>
  <c r="K6" i="7"/>
  <c r="N15" i="7"/>
  <c r="M6" i="7"/>
  <c r="J19" i="7"/>
  <c r="M40" i="7"/>
  <c r="K4" i="7"/>
  <c r="N7" i="7"/>
  <c r="N11" i="7"/>
  <c r="K16" i="7"/>
  <c r="M20" i="7"/>
  <c r="L41" i="7"/>
  <c r="J42" i="7"/>
  <c r="L31" i="7"/>
  <c r="M4" i="7"/>
  <c r="K8" i="7"/>
  <c r="M12" i="7"/>
  <c r="M16" i="7"/>
  <c r="J21" i="7"/>
  <c r="M44" i="7"/>
  <c r="K45" i="7"/>
  <c r="J5" i="7"/>
  <c r="J13" i="7"/>
  <c r="L17" i="7"/>
  <c r="L21" i="7"/>
  <c r="L5" i="7"/>
  <c r="L9" i="7"/>
  <c r="L13" i="7"/>
  <c r="K22" i="7"/>
  <c r="L3" i="7"/>
  <c r="I32" i="7"/>
  <c r="K38" i="7"/>
  <c r="N9" i="7"/>
  <c r="K14" i="7"/>
  <c r="K18" i="7"/>
  <c r="M22" i="7"/>
  <c r="J26" i="7"/>
  <c r="I43" i="7"/>
  <c r="M29" i="7"/>
  <c r="L42" i="7"/>
  <c r="L38" i="7"/>
  <c r="I27" i="7"/>
  <c r="M3" i="7"/>
  <c r="K5" i="7"/>
  <c r="L8" i="7"/>
  <c r="J10" i="7"/>
  <c r="M11" i="7"/>
  <c r="K13" i="7"/>
  <c r="N14" i="7"/>
  <c r="L16" i="7"/>
  <c r="J18" i="7"/>
  <c r="K21" i="7"/>
  <c r="N22" i="7"/>
  <c r="K30" i="7"/>
  <c r="J43" i="7"/>
  <c r="K43" i="7"/>
  <c r="I31" i="7"/>
  <c r="M43" i="7"/>
  <c r="K27" i="7"/>
  <c r="K33" i="7"/>
  <c r="K35" i="7"/>
  <c r="M39" i="7"/>
  <c r="M5" i="7"/>
  <c r="K7" i="7"/>
  <c r="N8" i="7"/>
  <c r="J12" i="7"/>
  <c r="M13" i="7"/>
  <c r="K15" i="7"/>
  <c r="L18" i="7"/>
  <c r="M21" i="7"/>
  <c r="L33" i="7"/>
  <c r="J34" i="7"/>
  <c r="I45" i="7"/>
  <c r="K12" i="7"/>
  <c r="N13" i="7"/>
  <c r="J17" i="7"/>
  <c r="L30" i="7"/>
  <c r="M35" i="7"/>
  <c r="M33" i="7"/>
  <c r="J6" i="7"/>
  <c r="K9" i="7"/>
  <c r="J14" i="7"/>
  <c r="K17" i="7"/>
  <c r="N18" i="7"/>
  <c r="K37" i="7"/>
  <c r="N4" i="7"/>
  <c r="M17" i="7"/>
</calcChain>
</file>

<file path=xl/sharedStrings.xml><?xml version="1.0" encoding="utf-8"?>
<sst xmlns="http://schemas.openxmlformats.org/spreadsheetml/2006/main" count="186" uniqueCount="45">
  <si>
    <t>Year</t>
  </si>
  <si>
    <t>Load</t>
  </si>
  <si>
    <t>Imported</t>
  </si>
  <si>
    <t>Self-Consumed</t>
  </si>
  <si>
    <t>Exported</t>
  </si>
  <si>
    <t>Installed PV Capacity</t>
  </si>
  <si>
    <t>Installed Battery Capacity</t>
  </si>
  <si>
    <t>Underlying Demand</t>
  </si>
  <si>
    <t>Retailer revenue after FiT cost (volumetric + FNC)</t>
  </si>
  <si>
    <t>FiT policy cost</t>
  </si>
  <si>
    <t>Retailer revenues, before FiT cost</t>
  </si>
  <si>
    <t>Figure 2</t>
  </si>
  <si>
    <t>Figure 3</t>
  </si>
  <si>
    <t>Figure 4</t>
  </si>
  <si>
    <t>FiT 0</t>
  </si>
  <si>
    <t>FiT 25</t>
  </si>
  <si>
    <t>FiT 50</t>
  </si>
  <si>
    <t>FiT 75</t>
  </si>
  <si>
    <t>FiT 100</t>
  </si>
  <si>
    <t>Cost of FiT</t>
  </si>
  <si>
    <t>Retailer revenue after FiT</t>
  </si>
  <si>
    <t>Retailer revenue before FiT</t>
  </si>
  <si>
    <t>Annual energy imported</t>
  </si>
  <si>
    <t>Annual energy exported</t>
  </si>
  <si>
    <t>Installed PV capacity</t>
  </si>
  <si>
    <t>Installed battery capacity</t>
  </si>
  <si>
    <t>Annual exported vs imported ratio</t>
  </si>
  <si>
    <t>% remaining of annual imported energy</t>
  </si>
  <si>
    <t>Case Study</t>
  </si>
  <si>
    <t>Installed PV capacity / hh</t>
  </si>
  <si>
    <t>Installed battery capacity / hh</t>
  </si>
  <si>
    <t>PV Ranges</t>
  </si>
  <si>
    <t>Title</t>
  </si>
  <si>
    <t>Min</t>
  </si>
  <si>
    <t>Max</t>
  </si>
  <si>
    <t>PV_S</t>
  </si>
  <si>
    <t>PV_M</t>
  </si>
  <si>
    <t>PV_L</t>
  </si>
  <si>
    <t>Battery ranges</t>
  </si>
  <si>
    <t>B_S</t>
  </si>
  <si>
    <t>B_M</t>
  </si>
  <si>
    <t>B_L</t>
  </si>
  <si>
    <t>Battery labels / hh</t>
  </si>
  <si>
    <t>PV labels / hh</t>
  </si>
  <si>
    <t>Combined labels /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</si>
</sst>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right" textRotation="90"/>
    </xf>
    <xf numFmtId="0" fontId="0" fillId="0" borderId="0" xfId="0" applyAlignment="1">
      <alignment textRotation="90"/>
    </xf>
    <xf numFmtId="9" fontId="0" fillId="0" borderId="0" xfId="0" applyNumberFormat="1" applyAlignment="1">
      <alignment textRotation="90"/>
    </xf>
    <xf numFmtId="164" fontId="0" fillId="0" borderId="0" xfId="1" applyNumberFormat="1" applyFon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9" fontId="0" fillId="0" borderId="0" xfId="1" applyFont="1"/>
    <xf numFmtId="0" fontId="4" fillId="0" borderId="0" xfId="0" applyFont="1"/>
    <xf numFmtId="9" fontId="0" fillId="0" borderId="0" xfId="0" applyNumberFormat="1"/>
    <xf numFmtId="0" fontId="0" fillId="0" borderId="0" xfId="1" applyNumberFormat="1" applyFont="1"/>
    <xf numFmtId="0" fontId="5" fillId="0" borderId="0" xfId="0" applyFont="1"/>
    <xf numFmtId="0" fontId="0" fillId="0" borderId="0" xfId="0" applyFill="1"/>
    <xf numFmtId="44" fontId="0" fillId="0" borderId="0" xfId="2" applyFont="1" applyFill="1"/>
    <xf numFmtId="0" fontId="6" fillId="0" borderId="0" xfId="0" applyFont="1"/>
    <xf numFmtId="0" fontId="2" fillId="0" borderId="0" xfId="0" applyFont="1" applyAlignment="1"/>
    <xf numFmtId="0" fontId="4" fillId="0" borderId="0" xfId="0" applyFont="1" applyAlignment="1">
      <alignment horizontal="right" textRotation="90"/>
    </xf>
    <xf numFmtId="9" fontId="4" fillId="0" borderId="0" xfId="0" quotePrefix="1" applyNumberFormat="1" applyFont="1" applyAlignment="1">
      <alignment textRotation="90"/>
    </xf>
    <xf numFmtId="0" fontId="4" fillId="0" borderId="0" xfId="0" quotePrefix="1" applyFont="1" applyAlignment="1">
      <alignment textRotation="90"/>
    </xf>
    <xf numFmtId="0" fontId="4" fillId="0" borderId="0" xfId="0" applyFont="1" applyAlignment="1">
      <alignment textRotation="90"/>
    </xf>
    <xf numFmtId="0" fontId="2" fillId="0" borderId="0" xfId="0" applyFont="1"/>
    <xf numFmtId="9" fontId="2" fillId="0" borderId="0" xfId="0" quotePrefix="1" applyNumberFormat="1" applyFont="1" applyAlignment="1"/>
    <xf numFmtId="0" fontId="2" fillId="0" borderId="0" xfId="0" applyFont="1" applyFill="1" applyAlignment="1"/>
    <xf numFmtId="0" fontId="0" fillId="0" borderId="0" xfId="0" applyFill="1" applyAlignment="1">
      <alignment horizontal="right" textRotation="90"/>
    </xf>
    <xf numFmtId="0" fontId="0" fillId="0" borderId="0" xfId="0" applyFill="1" applyAlignment="1">
      <alignment textRotation="90"/>
    </xf>
    <xf numFmtId="9" fontId="0" fillId="0" borderId="0" xfId="0" applyNumberFormat="1" applyFill="1" applyAlignment="1">
      <alignment textRotation="90"/>
    </xf>
    <xf numFmtId="0" fontId="0" fillId="0" borderId="0" xfId="0" applyFont="1"/>
    <xf numFmtId="2" fontId="0" fillId="0" borderId="0" xfId="0" applyNumberFormat="1"/>
    <xf numFmtId="2" fontId="5" fillId="0" borderId="0" xfId="0" applyNumberFormat="1" applyFont="1"/>
    <xf numFmtId="0" fontId="7" fillId="0" borderId="0" xfId="3"/>
    <xf numFmtId="44" fontId="0" fillId="0" borderId="0" xfId="0" applyNumberFormat="1" applyFill="1"/>
    <xf numFmtId="0" fontId="8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  <xf numFmtId="0" fontId="9" fillId="10" borderId="0" xfId="0" applyFont="1" applyFill="1"/>
    <xf numFmtId="0" fontId="0" fillId="11" borderId="0" xfId="0" applyFill="1"/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  <color rgb="FFFF505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Data'!$B$2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Data'!$B$3:$B$22</c:f>
              <c:numCache>
                <c:formatCode>General</c:formatCode>
                <c:ptCount val="20"/>
                <c:pt idx="0">
                  <c:v>1080.82253328709</c:v>
                </c:pt>
                <c:pt idx="1">
                  <c:v>1056.44352282144</c:v>
                </c:pt>
                <c:pt idx="2">
                  <c:v>1050.09471035353</c:v>
                </c:pt>
                <c:pt idx="3">
                  <c:v>1046.8734291145199</c:v>
                </c:pt>
                <c:pt idx="4">
                  <c:v>982.56070204250204</c:v>
                </c:pt>
                <c:pt idx="5">
                  <c:v>478.18017484491901</c:v>
                </c:pt>
                <c:pt idx="6">
                  <c:v>324.13081445432601</c:v>
                </c:pt>
                <c:pt idx="7">
                  <c:v>306.23767578793701</c:v>
                </c:pt>
                <c:pt idx="8">
                  <c:v>294.00788405207902</c:v>
                </c:pt>
                <c:pt idx="9">
                  <c:v>185.56269453509799</c:v>
                </c:pt>
                <c:pt idx="10">
                  <c:v>127.425526687248</c:v>
                </c:pt>
                <c:pt idx="11">
                  <c:v>115.01301435146399</c:v>
                </c:pt>
                <c:pt idx="12">
                  <c:v>99.271602433323594</c:v>
                </c:pt>
                <c:pt idx="13">
                  <c:v>65.106190115008602</c:v>
                </c:pt>
                <c:pt idx="14">
                  <c:v>45.737123996519401</c:v>
                </c:pt>
                <c:pt idx="15">
                  <c:v>41.391885977204197</c:v>
                </c:pt>
                <c:pt idx="16">
                  <c:v>34.345656415394103</c:v>
                </c:pt>
                <c:pt idx="17">
                  <c:v>22.984573182143301</c:v>
                </c:pt>
                <c:pt idx="18">
                  <c:v>15.181610211268699</c:v>
                </c:pt>
                <c:pt idx="19">
                  <c:v>12.625090490293299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36-485A-80CA-354CCBDC90E2}"/>
            </c:ext>
          </c:extLst>
        </c:ser>
        <c:ser>
          <c:idx val="1"/>
          <c:order val="1"/>
          <c:tx>
            <c:strRef>
              <c:f>'Figure Data'!$C$2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Data'!$C$3:$C$22</c:f>
              <c:numCache>
                <c:formatCode>General</c:formatCode>
                <c:ptCount val="20"/>
                <c:pt idx="0">
                  <c:v>957.47336735974295</c:v>
                </c:pt>
                <c:pt idx="1">
                  <c:v>947.07734180837303</c:v>
                </c:pt>
                <c:pt idx="2">
                  <c:v>941.77469439310198</c:v>
                </c:pt>
                <c:pt idx="3">
                  <c:v>941.43633502224702</c:v>
                </c:pt>
                <c:pt idx="4">
                  <c:v>940.42160394857603</c:v>
                </c:pt>
                <c:pt idx="5">
                  <c:v>588.57342905623</c:v>
                </c:pt>
                <c:pt idx="6">
                  <c:v>354.07249315066298</c:v>
                </c:pt>
                <c:pt idx="7">
                  <c:v>355.17780503535198</c:v>
                </c:pt>
                <c:pt idx="8">
                  <c:v>359.95027759236598</c:v>
                </c:pt>
                <c:pt idx="9">
                  <c:v>268.44003216545002</c:v>
                </c:pt>
                <c:pt idx="10">
                  <c:v>188.63883819667601</c:v>
                </c:pt>
                <c:pt idx="11">
                  <c:v>161.95417627386701</c:v>
                </c:pt>
                <c:pt idx="12">
                  <c:v>157.55425394040901</c:v>
                </c:pt>
                <c:pt idx="13">
                  <c:v>116.869207367293</c:v>
                </c:pt>
                <c:pt idx="14">
                  <c:v>90.329301971071104</c:v>
                </c:pt>
                <c:pt idx="15">
                  <c:v>83.407759307082401</c:v>
                </c:pt>
                <c:pt idx="16">
                  <c:v>78.662589558368495</c:v>
                </c:pt>
                <c:pt idx="17">
                  <c:v>59.798634990768598</c:v>
                </c:pt>
                <c:pt idx="18">
                  <c:v>35.822898761005497</c:v>
                </c:pt>
                <c:pt idx="19">
                  <c:v>24.139295104659801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6-485A-80CA-354CCBDC90E2}"/>
            </c:ext>
          </c:extLst>
        </c:ser>
        <c:ser>
          <c:idx val="2"/>
          <c:order val="2"/>
          <c:tx>
            <c:strRef>
              <c:f>'Figure Data'!$D$2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Data'!$D$3:$D$22</c:f>
              <c:numCache>
                <c:formatCode>General</c:formatCode>
                <c:ptCount val="20"/>
                <c:pt idx="0">
                  <c:v>914.932990586811</c:v>
                </c:pt>
                <c:pt idx="1">
                  <c:v>912.06068586607705</c:v>
                </c:pt>
                <c:pt idx="2">
                  <c:v>912.35741113282904</c:v>
                </c:pt>
                <c:pt idx="3">
                  <c:v>913.12086124559505</c:v>
                </c:pt>
                <c:pt idx="4">
                  <c:v>913.89136443158202</c:v>
                </c:pt>
                <c:pt idx="5">
                  <c:v>914.67066504172794</c:v>
                </c:pt>
                <c:pt idx="6">
                  <c:v>904.09347369676698</c:v>
                </c:pt>
                <c:pt idx="7">
                  <c:v>603.47919598215901</c:v>
                </c:pt>
                <c:pt idx="8">
                  <c:v>301.09800442314099</c:v>
                </c:pt>
                <c:pt idx="9">
                  <c:v>305.60849162894198</c:v>
                </c:pt>
                <c:pt idx="10">
                  <c:v>293.43308183069797</c:v>
                </c:pt>
                <c:pt idx="11">
                  <c:v>235.00795972166901</c:v>
                </c:pt>
                <c:pt idx="12">
                  <c:v>157.318288977409</c:v>
                </c:pt>
                <c:pt idx="13">
                  <c:v>131.34513835894401</c:v>
                </c:pt>
                <c:pt idx="14">
                  <c:v>121.468039664431</c:v>
                </c:pt>
                <c:pt idx="15">
                  <c:v>100.637883524261</c:v>
                </c:pt>
                <c:pt idx="16">
                  <c:v>63.105993582893703</c:v>
                </c:pt>
                <c:pt idx="17">
                  <c:v>50.430612621307603</c:v>
                </c:pt>
                <c:pt idx="18">
                  <c:v>47.478841135396102</c:v>
                </c:pt>
                <c:pt idx="19">
                  <c:v>25.585722263749599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36-485A-80CA-354CCBDC90E2}"/>
            </c:ext>
          </c:extLst>
        </c:ser>
        <c:ser>
          <c:idx val="3"/>
          <c:order val="3"/>
          <c:tx>
            <c:strRef>
              <c:f>'Figure Data'!$E$2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Data'!$E$3:$E$22</c:f>
              <c:numCache>
                <c:formatCode>General</c:formatCode>
                <c:ptCount val="20"/>
                <c:pt idx="0">
                  <c:v>913.26365865278001</c:v>
                </c:pt>
                <c:pt idx="1">
                  <c:v>911.61983096931499</c:v>
                </c:pt>
                <c:pt idx="2">
                  <c:v>912.37415339782297</c:v>
                </c:pt>
                <c:pt idx="3">
                  <c:v>913.13771051291803</c:v>
                </c:pt>
                <c:pt idx="4">
                  <c:v>913.90837323383005</c:v>
                </c:pt>
                <c:pt idx="5">
                  <c:v>914.68801351054606</c:v>
                </c:pt>
                <c:pt idx="6">
                  <c:v>915.48310403702601</c:v>
                </c:pt>
                <c:pt idx="7">
                  <c:v>911.04215451504001</c:v>
                </c:pt>
                <c:pt idx="8">
                  <c:v>884.87863862529503</c:v>
                </c:pt>
                <c:pt idx="9">
                  <c:v>842.78989182399698</c:v>
                </c:pt>
                <c:pt idx="10">
                  <c:v>809.51497234359795</c:v>
                </c:pt>
                <c:pt idx="11">
                  <c:v>696.87924541156201</c:v>
                </c:pt>
                <c:pt idx="12">
                  <c:v>458.30692896681501</c:v>
                </c:pt>
                <c:pt idx="13">
                  <c:v>194.36744236273199</c:v>
                </c:pt>
                <c:pt idx="14">
                  <c:v>186.75718326510901</c:v>
                </c:pt>
                <c:pt idx="15">
                  <c:v>184.70100382266801</c:v>
                </c:pt>
                <c:pt idx="16">
                  <c:v>155.07894459387501</c:v>
                </c:pt>
                <c:pt idx="17">
                  <c:v>76.552503083356896</c:v>
                </c:pt>
                <c:pt idx="18">
                  <c:v>38.1392697916027</c:v>
                </c:pt>
                <c:pt idx="19">
                  <c:v>31.012304437539498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36-485A-80CA-354CCBDC90E2}"/>
            </c:ext>
          </c:extLst>
        </c:ser>
        <c:ser>
          <c:idx val="4"/>
          <c:order val="4"/>
          <c:tx>
            <c:strRef>
              <c:f>'Figure Data'!$F$2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Data'!$F$3:$F$22</c:f>
              <c:numCache>
                <c:formatCode>General</c:formatCode>
                <c:ptCount val="20"/>
                <c:pt idx="0">
                  <c:v>912.88158078448203</c:v>
                </c:pt>
                <c:pt idx="1">
                  <c:v>911.62280888348198</c:v>
                </c:pt>
                <c:pt idx="2">
                  <c:v>912.37719074698998</c:v>
                </c:pt>
                <c:pt idx="3">
                  <c:v>913.14077308708499</c:v>
                </c:pt>
                <c:pt idx="4">
                  <c:v>913.91146782632995</c:v>
                </c:pt>
                <c:pt idx="5">
                  <c:v>914.69118121471297</c:v>
                </c:pt>
                <c:pt idx="6">
                  <c:v>915.48632661898296</c:v>
                </c:pt>
                <c:pt idx="7">
                  <c:v>911.04537313503999</c:v>
                </c:pt>
                <c:pt idx="8">
                  <c:v>911.89171321848801</c:v>
                </c:pt>
                <c:pt idx="9">
                  <c:v>884.95432622653698</c:v>
                </c:pt>
                <c:pt idx="10">
                  <c:v>869.62000211969098</c:v>
                </c:pt>
                <c:pt idx="11">
                  <c:v>827.05201387974796</c:v>
                </c:pt>
                <c:pt idx="12">
                  <c:v>795.70642430550697</c:v>
                </c:pt>
                <c:pt idx="13">
                  <c:v>741.22118028550904</c:v>
                </c:pt>
                <c:pt idx="14">
                  <c:v>700.95149831872504</c:v>
                </c:pt>
                <c:pt idx="15">
                  <c:v>636.88171001881005</c:v>
                </c:pt>
                <c:pt idx="16">
                  <c:v>592.50983232449198</c:v>
                </c:pt>
                <c:pt idx="17">
                  <c:v>561.93270319043495</c:v>
                </c:pt>
                <c:pt idx="18">
                  <c:v>537.12151120912904</c:v>
                </c:pt>
                <c:pt idx="19">
                  <c:v>488.17296987466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36-485A-80CA-354CCBDC9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Data'!$M$50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Data'!$M$51:$M$70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A-4601-B43D-10F35A446C5B}"/>
            </c:ext>
          </c:extLst>
        </c:ser>
        <c:ser>
          <c:idx val="1"/>
          <c:order val="1"/>
          <c:tx>
            <c:strRef>
              <c:f>'Scenario Data'!$N$50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Data'!$N$51:$N$70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A-4601-B43D-10F35A446C5B}"/>
            </c:ext>
          </c:extLst>
        </c:ser>
        <c:ser>
          <c:idx val="2"/>
          <c:order val="2"/>
          <c:tx>
            <c:strRef>
              <c:f>'Scenario Data'!$O$50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Data'!$O$51:$O$70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5A-4601-B43D-10F35A446C5B}"/>
            </c:ext>
          </c:extLst>
        </c:ser>
        <c:ser>
          <c:idx val="3"/>
          <c:order val="3"/>
          <c:tx>
            <c:strRef>
              <c:f>'Scenario Data'!$P$50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Data'!$P$51:$P$70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5A-4601-B43D-10F35A446C5B}"/>
            </c:ext>
          </c:extLst>
        </c:ser>
        <c:ser>
          <c:idx val="4"/>
          <c:order val="4"/>
          <c:tx>
            <c:strRef>
              <c:f>'Scenario Data'!$Q$50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Data'!$Q$51:$Q$70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5A-4601-B43D-10F35A44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47356530928683421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Data'!$M$74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Data'!$M$75:$M$94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7-487F-BDA6-05B0DF948BBB}"/>
            </c:ext>
          </c:extLst>
        </c:ser>
        <c:ser>
          <c:idx val="1"/>
          <c:order val="1"/>
          <c:tx>
            <c:strRef>
              <c:f>'Scenario Data'!$N$74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Data'!$N$75:$N$94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7-487F-BDA6-05B0DF948BBB}"/>
            </c:ext>
          </c:extLst>
        </c:ser>
        <c:ser>
          <c:idx val="2"/>
          <c:order val="2"/>
          <c:tx>
            <c:strRef>
              <c:f>'Scenario Data'!$O$74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Data'!$O$75:$O$94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47-487F-BDA6-05B0DF948BBB}"/>
            </c:ext>
          </c:extLst>
        </c:ser>
        <c:ser>
          <c:idx val="3"/>
          <c:order val="3"/>
          <c:tx>
            <c:strRef>
              <c:f>'Scenario Data'!$P$74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Data'!$P$75:$P$94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47-487F-BDA6-05B0DF948BBB}"/>
            </c:ext>
          </c:extLst>
        </c:ser>
        <c:ser>
          <c:idx val="4"/>
          <c:order val="4"/>
          <c:tx>
            <c:strRef>
              <c:f>'Scenario Data'!$Q$74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Data'!$Q$75:$Q$94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47-487F-BDA6-05B0DF948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DE17-4C3A-9DDF-BF36C4E49BC7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DE17-4C3A-9DDF-BF36C4E49BC7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DE17-4C3A-9DDF-BF36C4E49BC7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DE17-4C3A-9DDF-BF36C4E49BC7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DE17-4C3A-9DDF-BF36C4E49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9802555302216"/>
          <c:y val="0.15990313192910532"/>
          <c:w val="0.51805791717895733"/>
          <c:h val="0.194493972151786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167F-4577-9621-1DF46B03B374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167F-4577-9621-1DF46B03B374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167F-4577-9621-1DF46B03B374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167F-4577-9621-1DF46B03B374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167F-4577-9621-1DF46B03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5199258916164891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9E29-4328-8A93-D30164FABB45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9E29-4328-8A93-D30164FABB45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9E29-4328-8A93-D30164FABB45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9E29-4328-8A93-D30164FABB45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9E29-4328-8A93-D30164FAB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47356530928683421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D0E7-4D1E-8579-FA779A202794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D0E7-4D1E-8579-FA779A202794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D0E7-4D1E-8579-FA779A202794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D0E7-4D1E-8579-FA779A202794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D0E7-4D1E-8579-FA779A20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Data'!$B$25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Data'!$B$26:$B$45</c:f>
              <c:numCache>
                <c:formatCode>General</c:formatCode>
                <c:ptCount val="20"/>
                <c:pt idx="0">
                  <c:v>66.087970198635603</c:v>
                </c:pt>
                <c:pt idx="1">
                  <c:v>92.970743982607104</c:v>
                </c:pt>
                <c:pt idx="2">
                  <c:v>96.686758696697495</c:v>
                </c:pt>
                <c:pt idx="3">
                  <c:v>98.124780809956803</c:v>
                </c:pt>
                <c:pt idx="4">
                  <c:v>124.757842481742</c:v>
                </c:pt>
                <c:pt idx="5">
                  <c:v>476.94820234926698</c:v>
                </c:pt>
                <c:pt idx="6">
                  <c:v>632.21894122886795</c:v>
                </c:pt>
                <c:pt idx="7">
                  <c:v>664.98890234939904</c:v>
                </c:pt>
                <c:pt idx="8">
                  <c:v>705.23362288928604</c:v>
                </c:pt>
                <c:pt idx="9">
                  <c:v>1023.6914544172801</c:v>
                </c:pt>
                <c:pt idx="10">
                  <c:v>1281.1335906079601</c:v>
                </c:pt>
                <c:pt idx="11">
                  <c:v>1358.8930162653301</c:v>
                </c:pt>
                <c:pt idx="12">
                  <c:v>1496.08849345878</c:v>
                </c:pt>
                <c:pt idx="13">
                  <c:v>1861.43635041111</c:v>
                </c:pt>
                <c:pt idx="14">
                  <c:v>2138.7477116843602</c:v>
                </c:pt>
                <c:pt idx="15">
                  <c:v>2276.7941077836399</c:v>
                </c:pt>
                <c:pt idx="16">
                  <c:v>2451.4554398694099</c:v>
                </c:pt>
                <c:pt idx="17">
                  <c:v>2768.3163501120198</c:v>
                </c:pt>
                <c:pt idx="18">
                  <c:v>3087.0576078255299</c:v>
                </c:pt>
                <c:pt idx="19">
                  <c:v>3286.0689915158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1A-4FD3-8B60-932F0EEC5D5C}"/>
            </c:ext>
          </c:extLst>
        </c:ser>
        <c:ser>
          <c:idx val="1"/>
          <c:order val="1"/>
          <c:tx>
            <c:strRef>
              <c:f>'Figure Data'!$C$25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Data'!$C$26:$C$45</c:f>
              <c:numCache>
                <c:formatCode>General</c:formatCode>
                <c:ptCount val="20"/>
                <c:pt idx="0">
                  <c:v>564.59541139140094</c:v>
                </c:pt>
                <c:pt idx="1">
                  <c:v>649.28878265076503</c:v>
                </c:pt>
                <c:pt idx="2">
                  <c:v>670.21829509016698</c:v>
                </c:pt>
                <c:pt idx="3">
                  <c:v>665.04230384871198</c:v>
                </c:pt>
                <c:pt idx="4">
                  <c:v>653.95845041943301</c:v>
                </c:pt>
                <c:pt idx="5">
                  <c:v>630.07623448430297</c:v>
                </c:pt>
                <c:pt idx="6">
                  <c:v>753.37138639721002</c:v>
                </c:pt>
                <c:pt idx="7">
                  <c:v>744.77417187137905</c:v>
                </c:pt>
                <c:pt idx="8">
                  <c:v>747.82972914364996</c:v>
                </c:pt>
                <c:pt idx="9">
                  <c:v>904.44687121065101</c:v>
                </c:pt>
                <c:pt idx="10">
                  <c:v>1020.96841068882</c:v>
                </c:pt>
                <c:pt idx="11">
                  <c:v>1060.4791264492201</c:v>
                </c:pt>
                <c:pt idx="12">
                  <c:v>1100.7850808928099</c:v>
                </c:pt>
                <c:pt idx="13">
                  <c:v>1392.85427757925</c:v>
                </c:pt>
                <c:pt idx="14">
                  <c:v>1570.2831416669401</c:v>
                </c:pt>
                <c:pt idx="15">
                  <c:v>1687.19326866089</c:v>
                </c:pt>
                <c:pt idx="16">
                  <c:v>1815.2742793668499</c:v>
                </c:pt>
                <c:pt idx="17">
                  <c:v>2165.0231167705401</c:v>
                </c:pt>
                <c:pt idx="18">
                  <c:v>2700.6704021021301</c:v>
                </c:pt>
                <c:pt idx="19">
                  <c:v>3031.38806781311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A-4FD3-8B60-932F0EEC5D5C}"/>
            </c:ext>
          </c:extLst>
        </c:ser>
        <c:ser>
          <c:idx val="2"/>
          <c:order val="2"/>
          <c:tx>
            <c:strRef>
              <c:f>'Figure Data'!$D$25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Data'!$D$26:$D$45</c:f>
              <c:numCache>
                <c:formatCode>General</c:formatCode>
                <c:ptCount val="20"/>
                <c:pt idx="0">
                  <c:v>1091.7183234904501</c:v>
                </c:pt>
                <c:pt idx="1">
                  <c:v>1146.09818631128</c:v>
                </c:pt>
                <c:pt idx="2">
                  <c:v>1142.36761429786</c:v>
                </c:pt>
                <c:pt idx="3">
                  <c:v>1129.2894259393399</c:v>
                </c:pt>
                <c:pt idx="4">
                  <c:v>1116.21829065405</c:v>
                </c:pt>
                <c:pt idx="5">
                  <c:v>1103.1559527929201</c:v>
                </c:pt>
                <c:pt idx="6">
                  <c:v>1089.76620420162</c:v>
                </c:pt>
                <c:pt idx="7">
                  <c:v>995.56806396727302</c:v>
                </c:pt>
                <c:pt idx="8">
                  <c:v>884.05787800776</c:v>
                </c:pt>
                <c:pt idx="9">
                  <c:v>882.64319612887198</c:v>
                </c:pt>
                <c:pt idx="10">
                  <c:v>933.97966085742996</c:v>
                </c:pt>
                <c:pt idx="11">
                  <c:v>1073.3120842450901</c:v>
                </c:pt>
                <c:pt idx="12">
                  <c:v>1265.1691726561201</c:v>
                </c:pt>
                <c:pt idx="13">
                  <c:v>1345.2207851256201</c:v>
                </c:pt>
                <c:pt idx="14">
                  <c:v>1458.87428823081</c:v>
                </c:pt>
                <c:pt idx="15">
                  <c:v>1662.76502332313</c:v>
                </c:pt>
                <c:pt idx="16">
                  <c:v>2147.7453339049398</c:v>
                </c:pt>
                <c:pt idx="17">
                  <c:v>2463.7060231402802</c:v>
                </c:pt>
                <c:pt idx="18">
                  <c:v>2666.80731189069</c:v>
                </c:pt>
                <c:pt idx="19">
                  <c:v>3214.9675080444499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1A-4FD3-8B60-932F0EEC5D5C}"/>
            </c:ext>
          </c:extLst>
        </c:ser>
        <c:ser>
          <c:idx val="3"/>
          <c:order val="3"/>
          <c:tx>
            <c:strRef>
              <c:f>'Figure Data'!$E$25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Data'!$E$26:$E$45</c:f>
              <c:numCache>
                <c:formatCode>General</c:formatCode>
                <c:ptCount val="20"/>
                <c:pt idx="0">
                  <c:v>1123.07039967023</c:v>
                </c:pt>
                <c:pt idx="1">
                  <c:v>1155.12820415752</c:v>
                </c:pt>
                <c:pt idx="2">
                  <c:v>1142.04088811475</c:v>
                </c:pt>
                <c:pt idx="3">
                  <c:v>1128.96280675856</c:v>
                </c:pt>
                <c:pt idx="4">
                  <c:v>1115.8918310081999</c:v>
                </c:pt>
                <c:pt idx="5">
                  <c:v>1102.82983281363</c:v>
                </c:pt>
                <c:pt idx="6">
                  <c:v>1089.7832848688299</c:v>
                </c:pt>
                <c:pt idx="7">
                  <c:v>1083.61675464069</c:v>
                </c:pt>
                <c:pt idx="8">
                  <c:v>1095.8040032864001</c:v>
                </c:pt>
                <c:pt idx="9">
                  <c:v>1130.83912985132</c:v>
                </c:pt>
                <c:pt idx="10">
                  <c:v>1158.8799056456801</c:v>
                </c:pt>
                <c:pt idx="11">
                  <c:v>1307.8904130245101</c:v>
                </c:pt>
                <c:pt idx="12">
                  <c:v>1383.8356018391</c:v>
                </c:pt>
                <c:pt idx="13">
                  <c:v>1443.1162295654501</c:v>
                </c:pt>
                <c:pt idx="14">
                  <c:v>1510.7995985305099</c:v>
                </c:pt>
                <c:pt idx="15">
                  <c:v>1558.4249954289801</c:v>
                </c:pt>
                <c:pt idx="16">
                  <c:v>1732.3551683774499</c:v>
                </c:pt>
                <c:pt idx="17">
                  <c:v>2346.9811079809601</c:v>
                </c:pt>
                <c:pt idx="18">
                  <c:v>2892.6034836183699</c:v>
                </c:pt>
                <c:pt idx="19">
                  <c:v>3148.38936043486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1A-4FD3-8B60-932F0EEC5D5C}"/>
            </c:ext>
          </c:extLst>
        </c:ser>
        <c:ser>
          <c:idx val="4"/>
          <c:order val="4"/>
          <c:tx>
            <c:strRef>
              <c:f>'Figure Data'!$F$25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Data'!$F$26:$F$45</c:f>
              <c:numCache>
                <c:formatCode>General</c:formatCode>
                <c:ptCount val="20"/>
                <c:pt idx="0">
                  <c:v>1132.75122041434</c:v>
                </c:pt>
                <c:pt idx="1">
                  <c:v>1155.0503489100199</c:v>
                </c:pt>
                <c:pt idx="2">
                  <c:v>1141.9630923022501</c:v>
                </c:pt>
                <c:pt idx="3">
                  <c:v>1128.8850361710599</c:v>
                </c:pt>
                <c:pt idx="4">
                  <c:v>1115.81409243903</c:v>
                </c:pt>
                <c:pt idx="5">
                  <c:v>1102.75216735613</c:v>
                </c:pt>
                <c:pt idx="6">
                  <c:v>1089.70567428912</c:v>
                </c:pt>
                <c:pt idx="7">
                  <c:v>1083.53914009903</c:v>
                </c:pt>
                <c:pt idx="8">
                  <c:v>1070.46504705863</c:v>
                </c:pt>
                <c:pt idx="9">
                  <c:v>1087.3475351320701</c:v>
                </c:pt>
                <c:pt idx="10">
                  <c:v>1098.3446019103201</c:v>
                </c:pt>
                <c:pt idx="11">
                  <c:v>1155.80437461612</c:v>
                </c:pt>
                <c:pt idx="12">
                  <c:v>1203.23018610748</c:v>
                </c:pt>
                <c:pt idx="13">
                  <c:v>1302.3267803400599</c:v>
                </c:pt>
                <c:pt idx="14">
                  <c:v>1373.34001232732</c:v>
                </c:pt>
                <c:pt idx="15">
                  <c:v>1519.3671298167001</c:v>
                </c:pt>
                <c:pt idx="16">
                  <c:v>1673.3700652769501</c:v>
                </c:pt>
                <c:pt idx="17">
                  <c:v>1838.2306993183499</c:v>
                </c:pt>
                <c:pt idx="18">
                  <c:v>1962.5015150269501</c:v>
                </c:pt>
                <c:pt idx="19">
                  <c:v>2232.9327290801398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1A-4FD3-8B60-932F0EEC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61283685242634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Data'!$B$48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Data'!$B$49:$B$68</c:f>
              <c:numCache>
                <c:formatCode>General</c:formatCode>
                <c:ptCount val="20"/>
                <c:pt idx="0">
                  <c:v>0.33550000000000002</c:v>
                </c:pt>
                <c:pt idx="1">
                  <c:v>0.38550000000000001</c:v>
                </c:pt>
                <c:pt idx="2">
                  <c:v>0.39800000000000002</c:v>
                </c:pt>
                <c:pt idx="3">
                  <c:v>0.40649999999999997</c:v>
                </c:pt>
                <c:pt idx="4">
                  <c:v>0.47749999999999998</c:v>
                </c:pt>
                <c:pt idx="5">
                  <c:v>1.1619999999999999</c:v>
                </c:pt>
                <c:pt idx="6">
                  <c:v>1.4424999999999999</c:v>
                </c:pt>
                <c:pt idx="7">
                  <c:v>1.5075000000000001</c:v>
                </c:pt>
                <c:pt idx="8">
                  <c:v>1.5565</c:v>
                </c:pt>
                <c:pt idx="9">
                  <c:v>1.897</c:v>
                </c:pt>
                <c:pt idx="10">
                  <c:v>2.1745000000000001</c:v>
                </c:pt>
                <c:pt idx="11">
                  <c:v>2.2685</c:v>
                </c:pt>
                <c:pt idx="12">
                  <c:v>2.4060000000000001</c:v>
                </c:pt>
                <c:pt idx="13">
                  <c:v>2.7355</c:v>
                </c:pt>
                <c:pt idx="14">
                  <c:v>3.0005000000000002</c:v>
                </c:pt>
                <c:pt idx="15">
                  <c:v>3.1345000000000001</c:v>
                </c:pt>
                <c:pt idx="16">
                  <c:v>3.3069999999999999</c:v>
                </c:pt>
                <c:pt idx="17">
                  <c:v>3.5840000000000001</c:v>
                </c:pt>
                <c:pt idx="18">
                  <c:v>3.8635000000000002</c:v>
                </c:pt>
                <c:pt idx="19">
                  <c:v>4.0534999999999997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96-4D72-8D5E-B17D693388D7}"/>
            </c:ext>
          </c:extLst>
        </c:ser>
        <c:ser>
          <c:idx val="1"/>
          <c:order val="1"/>
          <c:tx>
            <c:strRef>
              <c:f>'Figure Data'!$C$48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Data'!$C$49:$C$68</c:f>
              <c:numCache>
                <c:formatCode>General</c:formatCode>
                <c:ptCount val="20"/>
                <c:pt idx="0">
                  <c:v>0.77700000000000002</c:v>
                </c:pt>
                <c:pt idx="1">
                  <c:v>0.87050000000000005</c:v>
                </c:pt>
                <c:pt idx="2">
                  <c:v>0.90249999999999997</c:v>
                </c:pt>
                <c:pt idx="3">
                  <c:v>0.90749999999999997</c:v>
                </c:pt>
                <c:pt idx="4">
                  <c:v>0.90749999999999997</c:v>
                </c:pt>
                <c:pt idx="5">
                  <c:v>1.1924999999999999</c:v>
                </c:pt>
                <c:pt idx="6">
                  <c:v>1.5305</c:v>
                </c:pt>
                <c:pt idx="7">
                  <c:v>1.5365</c:v>
                </c:pt>
                <c:pt idx="8">
                  <c:v>1.5465</c:v>
                </c:pt>
                <c:pt idx="9">
                  <c:v>1.7484999999999999</c:v>
                </c:pt>
                <c:pt idx="10">
                  <c:v>1.9330000000000001</c:v>
                </c:pt>
                <c:pt idx="11">
                  <c:v>2.0139999999999998</c:v>
                </c:pt>
                <c:pt idx="12">
                  <c:v>2.0590000000000002</c:v>
                </c:pt>
                <c:pt idx="13">
                  <c:v>2.3405</c:v>
                </c:pt>
                <c:pt idx="14">
                  <c:v>2.5249999999999999</c:v>
                </c:pt>
                <c:pt idx="15">
                  <c:v>2.6555</c:v>
                </c:pt>
                <c:pt idx="16">
                  <c:v>2.7814999999999999</c:v>
                </c:pt>
                <c:pt idx="17">
                  <c:v>3.0779999999999998</c:v>
                </c:pt>
                <c:pt idx="18">
                  <c:v>3.5205000000000002</c:v>
                </c:pt>
                <c:pt idx="19">
                  <c:v>3.8344999999999998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96-4D72-8D5E-B17D693388D7}"/>
            </c:ext>
          </c:extLst>
        </c:ser>
        <c:ser>
          <c:idx val="2"/>
          <c:order val="2"/>
          <c:tx>
            <c:strRef>
              <c:f>'Figure Data'!$D$48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Data'!$D$49:$D$68</c:f>
              <c:numCache>
                <c:formatCode>General</c:formatCode>
                <c:ptCount val="20"/>
                <c:pt idx="0">
                  <c:v>1.2250000000000001</c:v>
                </c:pt>
                <c:pt idx="1">
                  <c:v>1.2949999999999999</c:v>
                </c:pt>
                <c:pt idx="2">
                  <c:v>1.3049999999999999</c:v>
                </c:pt>
                <c:pt idx="3">
                  <c:v>1.3049999999999999</c:v>
                </c:pt>
                <c:pt idx="4">
                  <c:v>1.3049999999999999</c:v>
                </c:pt>
                <c:pt idx="5">
                  <c:v>1.3049999999999999</c:v>
                </c:pt>
                <c:pt idx="6">
                  <c:v>1.3140000000000001</c:v>
                </c:pt>
                <c:pt idx="7">
                  <c:v>1.5115000000000001</c:v>
                </c:pt>
                <c:pt idx="8">
                  <c:v>1.7224999999999999</c:v>
                </c:pt>
                <c:pt idx="9">
                  <c:v>1.7295</c:v>
                </c:pt>
                <c:pt idx="10">
                  <c:v>1.7969999999999999</c:v>
                </c:pt>
                <c:pt idx="11">
                  <c:v>1.9655</c:v>
                </c:pt>
                <c:pt idx="12">
                  <c:v>2.2105000000000001</c:v>
                </c:pt>
                <c:pt idx="13">
                  <c:v>2.31</c:v>
                </c:pt>
                <c:pt idx="14">
                  <c:v>2.4344999999999999</c:v>
                </c:pt>
                <c:pt idx="15">
                  <c:v>2.633</c:v>
                </c:pt>
                <c:pt idx="16">
                  <c:v>3.0710000000000002</c:v>
                </c:pt>
                <c:pt idx="17">
                  <c:v>3.3540000000000001</c:v>
                </c:pt>
                <c:pt idx="18">
                  <c:v>3.5335000000000001</c:v>
                </c:pt>
                <c:pt idx="19">
                  <c:v>3.9944999999999999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96-4D72-8D5E-B17D693388D7}"/>
            </c:ext>
          </c:extLst>
        </c:ser>
        <c:ser>
          <c:idx val="3"/>
          <c:order val="3"/>
          <c:tx>
            <c:strRef>
              <c:f>'Figure Data'!$E$48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Data'!$E$49:$E$68</c:f>
              <c:numCache>
                <c:formatCode>General</c:formatCode>
                <c:ptCount val="20"/>
                <c:pt idx="0">
                  <c:v>1.2549999999999999</c:v>
                </c:pt>
                <c:pt idx="1">
                  <c:v>1.3049999999999999</c:v>
                </c:pt>
                <c:pt idx="2">
                  <c:v>1.3049999999999999</c:v>
                </c:pt>
                <c:pt idx="3">
                  <c:v>1.3049999999999999</c:v>
                </c:pt>
                <c:pt idx="4">
                  <c:v>1.3049999999999999</c:v>
                </c:pt>
                <c:pt idx="5">
                  <c:v>1.3049999999999999</c:v>
                </c:pt>
                <c:pt idx="6">
                  <c:v>1.3049999999999999</c:v>
                </c:pt>
                <c:pt idx="7">
                  <c:v>1.3160000000000001</c:v>
                </c:pt>
                <c:pt idx="8">
                  <c:v>1.3640000000000001</c:v>
                </c:pt>
                <c:pt idx="9">
                  <c:v>1.446</c:v>
                </c:pt>
                <c:pt idx="10">
                  <c:v>1.5189999999999999</c:v>
                </c:pt>
                <c:pt idx="11">
                  <c:v>1.7484999999999999</c:v>
                </c:pt>
                <c:pt idx="12">
                  <c:v>2.0190000000000001</c:v>
                </c:pt>
                <c:pt idx="13">
                  <c:v>2.3184999999999998</c:v>
                </c:pt>
                <c:pt idx="14">
                  <c:v>2.4035000000000002</c:v>
                </c:pt>
                <c:pt idx="15">
                  <c:v>2.468</c:v>
                </c:pt>
                <c:pt idx="16">
                  <c:v>2.6520000000000001</c:v>
                </c:pt>
                <c:pt idx="17">
                  <c:v>3.2109999999999999</c:v>
                </c:pt>
                <c:pt idx="18">
                  <c:v>3.6930000000000001</c:v>
                </c:pt>
                <c:pt idx="19">
                  <c:v>3.9215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96-4D72-8D5E-B17D693388D7}"/>
            </c:ext>
          </c:extLst>
        </c:ser>
        <c:ser>
          <c:idx val="4"/>
          <c:order val="4"/>
          <c:tx>
            <c:strRef>
              <c:f>'Figure Data'!$F$48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Data'!$F$49:$F$68</c:f>
              <c:numCache>
                <c:formatCode>General</c:formatCode>
                <c:ptCount val="20"/>
                <c:pt idx="0">
                  <c:v>1.2649999999999999</c:v>
                </c:pt>
                <c:pt idx="1">
                  <c:v>1.3049999999999999</c:v>
                </c:pt>
                <c:pt idx="2">
                  <c:v>1.3049999999999999</c:v>
                </c:pt>
                <c:pt idx="3">
                  <c:v>1.3049999999999999</c:v>
                </c:pt>
                <c:pt idx="4">
                  <c:v>1.3049999999999999</c:v>
                </c:pt>
                <c:pt idx="5">
                  <c:v>1.3049999999999999</c:v>
                </c:pt>
                <c:pt idx="6">
                  <c:v>1.3049999999999999</c:v>
                </c:pt>
                <c:pt idx="7">
                  <c:v>1.3160000000000001</c:v>
                </c:pt>
                <c:pt idx="8">
                  <c:v>1.3160000000000001</c:v>
                </c:pt>
                <c:pt idx="9">
                  <c:v>1.369</c:v>
                </c:pt>
                <c:pt idx="10">
                  <c:v>1.409</c:v>
                </c:pt>
                <c:pt idx="11">
                  <c:v>1.5115000000000001</c:v>
                </c:pt>
                <c:pt idx="12">
                  <c:v>1.599</c:v>
                </c:pt>
                <c:pt idx="13">
                  <c:v>1.738</c:v>
                </c:pt>
                <c:pt idx="14">
                  <c:v>1.8485</c:v>
                </c:pt>
                <c:pt idx="15">
                  <c:v>2.024</c:v>
                </c:pt>
                <c:pt idx="16">
                  <c:v>2.19</c:v>
                </c:pt>
                <c:pt idx="17">
                  <c:v>2.3860000000000001</c:v>
                </c:pt>
                <c:pt idx="18">
                  <c:v>2.5314999999999999</c:v>
                </c:pt>
                <c:pt idx="19">
                  <c:v>2.7934999999999999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96-4D72-8D5E-B17D69338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55670961000379349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Data'!$B$71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Data'!$B$72:$B$91</c:f>
              <c:numCache>
                <c:formatCode>General</c:formatCode>
                <c:ptCount val="20"/>
                <c:pt idx="0">
                  <c:v>8.2000000000000003E-2</c:v>
                </c:pt>
                <c:pt idx="1">
                  <c:v>0.111</c:v>
                </c:pt>
                <c:pt idx="2">
                  <c:v>0.129</c:v>
                </c:pt>
                <c:pt idx="3">
                  <c:v>0.14399999999999999</c:v>
                </c:pt>
                <c:pt idx="4">
                  <c:v>0.36899999999999999</c:v>
                </c:pt>
                <c:pt idx="5">
                  <c:v>2.2570000000000001</c:v>
                </c:pt>
                <c:pt idx="6">
                  <c:v>2.956</c:v>
                </c:pt>
                <c:pt idx="7">
                  <c:v>3.0920000000000001</c:v>
                </c:pt>
                <c:pt idx="8">
                  <c:v>3.355</c:v>
                </c:pt>
                <c:pt idx="9">
                  <c:v>5.34</c:v>
                </c:pt>
                <c:pt idx="10">
                  <c:v>6.4749999999999996</c:v>
                </c:pt>
                <c:pt idx="11">
                  <c:v>6.8710000000000004</c:v>
                </c:pt>
                <c:pt idx="12">
                  <c:v>7.6360000000000001</c:v>
                </c:pt>
                <c:pt idx="13">
                  <c:v>10.029999999999999</c:v>
                </c:pt>
                <c:pt idx="14">
                  <c:v>11.551</c:v>
                </c:pt>
                <c:pt idx="15">
                  <c:v>10.731999999999999</c:v>
                </c:pt>
                <c:pt idx="16">
                  <c:v>11.478999999999999</c:v>
                </c:pt>
                <c:pt idx="17">
                  <c:v>13.821999999999999</c:v>
                </c:pt>
                <c:pt idx="18">
                  <c:v>15.888</c:v>
                </c:pt>
                <c:pt idx="19">
                  <c:v>15.685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49-483A-B324-19E1C23E3562}"/>
            </c:ext>
          </c:extLst>
        </c:ser>
        <c:ser>
          <c:idx val="1"/>
          <c:order val="1"/>
          <c:tx>
            <c:strRef>
              <c:f>'Figure Data'!$C$71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Data'!$C$72:$C$91</c:f>
              <c:numCache>
                <c:formatCode>General</c:formatCode>
                <c:ptCount val="20"/>
                <c:pt idx="0">
                  <c:v>3.0000000000000001E-3</c:v>
                </c:pt>
                <c:pt idx="1">
                  <c:v>8.0000000000000002E-3</c:v>
                </c:pt>
                <c:pt idx="2">
                  <c:v>2.1000000000000001E-2</c:v>
                </c:pt>
                <c:pt idx="3">
                  <c:v>2.5000000000000001E-2</c:v>
                </c:pt>
                <c:pt idx="4">
                  <c:v>3.4000000000000002E-2</c:v>
                </c:pt>
                <c:pt idx="5">
                  <c:v>1.486</c:v>
                </c:pt>
                <c:pt idx="6">
                  <c:v>2.524</c:v>
                </c:pt>
                <c:pt idx="7">
                  <c:v>2.5830000000000002</c:v>
                </c:pt>
                <c:pt idx="8">
                  <c:v>2.6520000000000001</c:v>
                </c:pt>
                <c:pt idx="9">
                  <c:v>4.0170000000000003</c:v>
                </c:pt>
                <c:pt idx="10">
                  <c:v>5.3970000000000002</c:v>
                </c:pt>
                <c:pt idx="11">
                  <c:v>5.99</c:v>
                </c:pt>
                <c:pt idx="12">
                  <c:v>6.3150000000000004</c:v>
                </c:pt>
                <c:pt idx="13">
                  <c:v>8.2590000000000003</c:v>
                </c:pt>
                <c:pt idx="14">
                  <c:v>9.9420000000000002</c:v>
                </c:pt>
                <c:pt idx="15">
                  <c:v>9.6280000000000001</c:v>
                </c:pt>
                <c:pt idx="16">
                  <c:v>9.6760000000000002</c:v>
                </c:pt>
                <c:pt idx="17">
                  <c:v>11.379</c:v>
                </c:pt>
                <c:pt idx="18">
                  <c:v>13.769</c:v>
                </c:pt>
                <c:pt idx="19">
                  <c:v>14.417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9-483A-B324-19E1C23E3562}"/>
            </c:ext>
          </c:extLst>
        </c:ser>
        <c:ser>
          <c:idx val="2"/>
          <c:order val="2"/>
          <c:tx>
            <c:strRef>
              <c:f>'Figure Data'!$D$71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Data'!$D$72:$D$91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0.05</c:v>
                </c:pt>
                <c:pt idx="7">
                  <c:v>1.4059999999999999</c:v>
                </c:pt>
                <c:pt idx="8">
                  <c:v>2.9239999999999999</c:v>
                </c:pt>
                <c:pt idx="9">
                  <c:v>2.9929999999999999</c:v>
                </c:pt>
                <c:pt idx="10">
                  <c:v>3.3370000000000002</c:v>
                </c:pt>
                <c:pt idx="11">
                  <c:v>4.4930000000000003</c:v>
                </c:pt>
                <c:pt idx="12">
                  <c:v>6.2309999999999999</c:v>
                </c:pt>
                <c:pt idx="13">
                  <c:v>7.04</c:v>
                </c:pt>
                <c:pt idx="14">
                  <c:v>7.8609999999999998</c:v>
                </c:pt>
                <c:pt idx="15">
                  <c:v>9.5239999999999991</c:v>
                </c:pt>
                <c:pt idx="16">
                  <c:v>11.906000000000001</c:v>
                </c:pt>
                <c:pt idx="17">
                  <c:v>11.952999999999999</c:v>
                </c:pt>
                <c:pt idx="18">
                  <c:v>11.744</c:v>
                </c:pt>
                <c:pt idx="19">
                  <c:v>14.186999999999999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49-483A-B324-19E1C23E3562}"/>
            </c:ext>
          </c:extLst>
        </c:ser>
        <c:ser>
          <c:idx val="3"/>
          <c:order val="3"/>
          <c:tx>
            <c:strRef>
              <c:f>'Figure Data'!$E$71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Data'!$E$72:$E$91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2.4E-2</c:v>
                </c:pt>
                <c:pt idx="8">
                  <c:v>0.14399999999999999</c:v>
                </c:pt>
                <c:pt idx="9">
                  <c:v>0.35599999999999998</c:v>
                </c:pt>
                <c:pt idx="10">
                  <c:v>0.57699999999999996</c:v>
                </c:pt>
                <c:pt idx="11">
                  <c:v>1.3759999999999999</c:v>
                </c:pt>
                <c:pt idx="12">
                  <c:v>2.9140000000000001</c:v>
                </c:pt>
                <c:pt idx="13">
                  <c:v>4.6790000000000003</c:v>
                </c:pt>
                <c:pt idx="14">
                  <c:v>5.375</c:v>
                </c:pt>
                <c:pt idx="15">
                  <c:v>5.97</c:v>
                </c:pt>
                <c:pt idx="16">
                  <c:v>7.1180000000000003</c:v>
                </c:pt>
                <c:pt idx="17">
                  <c:v>9.5269999999999992</c:v>
                </c:pt>
                <c:pt idx="18">
                  <c:v>12.05</c:v>
                </c:pt>
                <c:pt idx="19">
                  <c:v>13.298999999999999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49-483A-B324-19E1C23E3562}"/>
            </c:ext>
          </c:extLst>
        </c:ser>
        <c:ser>
          <c:idx val="4"/>
          <c:order val="4"/>
          <c:tx>
            <c:strRef>
              <c:f>'Figure Data'!$F$71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Data'!$F$72:$F$91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2.4E-2</c:v>
                </c:pt>
                <c:pt idx="8">
                  <c:v>2.4E-2</c:v>
                </c:pt>
                <c:pt idx="9">
                  <c:v>0.152</c:v>
                </c:pt>
                <c:pt idx="10">
                  <c:v>0.246</c:v>
                </c:pt>
                <c:pt idx="11">
                  <c:v>0.56000000000000005</c:v>
                </c:pt>
                <c:pt idx="12">
                  <c:v>0.83499999999999996</c:v>
                </c:pt>
                <c:pt idx="13">
                  <c:v>1.298</c:v>
                </c:pt>
                <c:pt idx="14">
                  <c:v>1.694</c:v>
                </c:pt>
                <c:pt idx="15">
                  <c:v>2.524</c:v>
                </c:pt>
                <c:pt idx="16">
                  <c:v>3.411</c:v>
                </c:pt>
                <c:pt idx="17">
                  <c:v>4.1870000000000003</c:v>
                </c:pt>
                <c:pt idx="18">
                  <c:v>4.9050000000000002</c:v>
                </c:pt>
                <c:pt idx="19">
                  <c:v>5.8550000000000004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49-483A-B324-19E1C23E3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Retailer revenue before FiT</a:t>
            </a:r>
            <a:r>
              <a:rPr lang="en-AU" sz="2000" b="1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       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4117441807282777"/>
          <c:y val="1.1311481171780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86607558959275"/>
          <c:y val="0.12952183145816257"/>
          <c:w val="0.85157310134557407"/>
          <c:h val="0.72640273722998561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Data'!$B$94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Data'!$B$95:$B$114</c:f>
              <c:numCache>
                <c:formatCode>General</c:formatCode>
                <c:ptCount val="20"/>
                <c:pt idx="0">
                  <c:v>402.99443892848973</c:v>
                </c:pt>
                <c:pt idx="1">
                  <c:v>424.35828075048244</c:v>
                </c:pt>
                <c:pt idx="2">
                  <c:v>455.71622568569711</c:v>
                </c:pt>
                <c:pt idx="3">
                  <c:v>490.81841358304467</c:v>
                </c:pt>
                <c:pt idx="4">
                  <c:v>506.63637071459414</c:v>
                </c:pt>
                <c:pt idx="5">
                  <c:v>335.48644235616399</c:v>
                </c:pt>
                <c:pt idx="6">
                  <c:v>288.3511397014617</c:v>
                </c:pt>
                <c:pt idx="7">
                  <c:v>301.76398141324989</c:v>
                </c:pt>
                <c:pt idx="8">
                  <c:v>320.6159925910182</c:v>
                </c:pt>
                <c:pt idx="9">
                  <c:v>289.12467147262049</c:v>
                </c:pt>
                <c:pt idx="10">
                  <c:v>275.69646718058294</c:v>
                </c:pt>
                <c:pt idx="11">
                  <c:v>289.1769501343062</c:v>
                </c:pt>
                <c:pt idx="12">
                  <c:v>300.97229615958588</c:v>
                </c:pt>
                <c:pt idx="13">
                  <c:v>299.18041925170587</c:v>
                </c:pt>
                <c:pt idx="14">
                  <c:v>306.13521059728401</c:v>
                </c:pt>
                <c:pt idx="15">
                  <c:v>326.28478362700434</c:v>
                </c:pt>
                <c:pt idx="16">
                  <c:v>345.4945026201234</c:v>
                </c:pt>
                <c:pt idx="17">
                  <c:v>361.13485681354263</c:v>
                </c:pt>
                <c:pt idx="18">
                  <c:v>380.65987665197679</c:v>
                </c:pt>
                <c:pt idx="19">
                  <c:v>407.81746276239909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5F-4EC1-8153-9BD8597010A6}"/>
            </c:ext>
          </c:extLst>
        </c:ser>
        <c:ser>
          <c:idx val="1"/>
          <c:order val="1"/>
          <c:tx>
            <c:strRef>
              <c:f>'Figure Data'!$C$94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Data'!$C$95:$C$114</c:f>
              <c:numCache>
                <c:formatCode>General</c:formatCode>
                <c:ptCount val="20"/>
                <c:pt idx="0">
                  <c:v>383.20292230828244</c:v>
                </c:pt>
                <c:pt idx="1">
                  <c:v>403.14875519487521</c:v>
                </c:pt>
                <c:pt idx="2">
                  <c:v>432.37642444332204</c:v>
                </c:pt>
                <c:pt idx="3">
                  <c:v>466.76376023138209</c:v>
                </c:pt>
                <c:pt idx="4">
                  <c:v>503.65078733584198</c:v>
                </c:pt>
                <c:pt idx="5">
                  <c:v>387.90003432220789</c:v>
                </c:pt>
                <c:pt idx="6">
                  <c:v>302.65799447420818</c:v>
                </c:pt>
                <c:pt idx="7">
                  <c:v>327.0295853095638</c:v>
                </c:pt>
                <c:pt idx="8">
                  <c:v>355.81183286335767</c:v>
                </c:pt>
                <c:pt idx="9">
                  <c:v>335.6089772993173</c:v>
                </c:pt>
                <c:pt idx="10">
                  <c:v>313.74303074448886</c:v>
                </c:pt>
                <c:pt idx="11">
                  <c:v>319.97624484135144</c:v>
                </c:pt>
                <c:pt idx="12">
                  <c:v>343.0514348091005</c:v>
                </c:pt>
                <c:pt idx="13">
                  <c:v>340.43016588965486</c:v>
                </c:pt>
                <c:pt idx="14">
                  <c:v>345.49520942554631</c:v>
                </c:pt>
                <c:pt idx="15">
                  <c:v>365.93637786533844</c:v>
                </c:pt>
                <c:pt idx="16">
                  <c:v>391.28953468961777</c:v>
                </c:pt>
                <c:pt idx="17">
                  <c:v>403.50692859493438</c:v>
                </c:pt>
                <c:pt idx="18">
                  <c:v>407.2686290171057</c:v>
                </c:pt>
                <c:pt idx="19">
                  <c:v>423.96073617803404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F-4EC1-8153-9BD8597010A6}"/>
            </c:ext>
          </c:extLst>
        </c:ser>
        <c:ser>
          <c:idx val="2"/>
          <c:order val="2"/>
          <c:tx>
            <c:strRef>
              <c:f>'Figure Data'!$D$94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Data'!$D$95:$D$114</c:f>
              <c:numCache>
                <c:formatCode>General</c:formatCode>
                <c:ptCount val="20"/>
                <c:pt idx="0">
                  <c:v>368.5404970807673</c:v>
                </c:pt>
                <c:pt idx="1">
                  <c:v>392.7538573044572</c:v>
                </c:pt>
                <c:pt idx="2">
                  <c:v>423.89388947661496</c:v>
                </c:pt>
                <c:pt idx="3">
                  <c:v>458.13147533257523</c:v>
                </c:pt>
                <c:pt idx="4">
                  <c:v>495.13804899077024</c:v>
                </c:pt>
                <c:pt idx="5">
                  <c:v>535.13777368661658</c:v>
                </c:pt>
                <c:pt idx="6">
                  <c:v>572.64430698348644</c:v>
                </c:pt>
                <c:pt idx="7">
                  <c:v>462.91794337574061</c:v>
                </c:pt>
                <c:pt idx="8">
                  <c:v>325.63502669551218</c:v>
                </c:pt>
                <c:pt idx="9">
                  <c:v>354.26387903939548</c:v>
                </c:pt>
                <c:pt idx="10">
                  <c:v>377.11497649019157</c:v>
                </c:pt>
                <c:pt idx="11">
                  <c:v>370.47116901597877</c:v>
                </c:pt>
                <c:pt idx="12">
                  <c:v>344.85647820685773</c:v>
                </c:pt>
                <c:pt idx="13">
                  <c:v>351.77898844445519</c:v>
                </c:pt>
                <c:pt idx="14">
                  <c:v>372.46374820030104</c:v>
                </c:pt>
                <c:pt idx="15">
                  <c:v>384.00067926845566</c:v>
                </c:pt>
                <c:pt idx="16">
                  <c:v>377.94390371987453</c:v>
                </c:pt>
                <c:pt idx="17">
                  <c:v>393.65375335251196</c:v>
                </c:pt>
                <c:pt idx="18">
                  <c:v>421.94550804323148</c:v>
                </c:pt>
                <c:pt idx="19">
                  <c:v>426.14563880196982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5F-4EC1-8153-9BD8597010A6}"/>
            </c:ext>
          </c:extLst>
        </c:ser>
        <c:ser>
          <c:idx val="4"/>
          <c:order val="3"/>
          <c:tx>
            <c:strRef>
              <c:f>'Figure Data'!$F$94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Data'!$F$95:$F$114</c:f>
              <c:numCache>
                <c:formatCode>General</c:formatCode>
                <c:ptCount val="20"/>
                <c:pt idx="0">
                  <c:v>366.45204708149089</c:v>
                </c:pt>
                <c:pt idx="1">
                  <c:v>392.22407387553886</c:v>
                </c:pt>
                <c:pt idx="2">
                  <c:v>423.90069061335083</c:v>
                </c:pt>
                <c:pt idx="3">
                  <c:v>458.13889503141269</c:v>
                </c:pt>
                <c:pt idx="4">
                  <c:v>495.14613813533254</c:v>
                </c:pt>
                <c:pt idx="5">
                  <c:v>535.14661681083726</c:v>
                </c:pt>
                <c:pt idx="6">
                  <c:v>578.38294854143419</c:v>
                </c:pt>
                <c:pt idx="7">
                  <c:v>622.14742497407121</c:v>
                </c:pt>
                <c:pt idx="8">
                  <c:v>672.4366261014593</c:v>
                </c:pt>
                <c:pt idx="9">
                  <c:v>710.53761781044068</c:v>
                </c:pt>
                <c:pt idx="10">
                  <c:v>757.42899684437214</c:v>
                </c:pt>
                <c:pt idx="11">
                  <c:v>789.46465484031353</c:v>
                </c:pt>
                <c:pt idx="12">
                  <c:v>828.59565173966735</c:v>
                </c:pt>
                <c:pt idx="13">
                  <c:v>852.13860969774441</c:v>
                </c:pt>
                <c:pt idx="14">
                  <c:v>886.00816024824348</c:v>
                </c:pt>
                <c:pt idx="15">
                  <c:v>899.20438053481223</c:v>
                </c:pt>
                <c:pt idx="16">
                  <c:v>929.32940668308868</c:v>
                </c:pt>
                <c:pt idx="17">
                  <c:v>970.7090222249285</c:v>
                </c:pt>
                <c:pt idx="18">
                  <c:v>1021.2871599557836</c:v>
                </c:pt>
                <c:pt idx="19">
                  <c:v>1040.8391653920166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5F-4EC1-8153-9BD8597010A6}"/>
            </c:ext>
          </c:extLst>
        </c:ser>
        <c:ser>
          <c:idx val="3"/>
          <c:order val="4"/>
          <c:tx>
            <c:strRef>
              <c:f>'Figure Data'!$E$94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Data'!$E$95:$E$114</c:f>
              <c:numCache>
                <c:formatCode>General</c:formatCode>
                <c:ptCount val="20"/>
                <c:pt idx="0">
                  <c:v>366.81400813727174</c:v>
                </c:pt>
                <c:pt idx="1">
                  <c:v>392.22359382699977</c:v>
                </c:pt>
                <c:pt idx="2">
                  <c:v>423.90016446713054</c:v>
                </c:pt>
                <c:pt idx="3">
                  <c:v>458.13832145067272</c:v>
                </c:pt>
                <c:pt idx="4">
                  <c:v>495.14550581636991</c:v>
                </c:pt>
                <c:pt idx="5">
                  <c:v>535.14591788718576</c:v>
                </c:pt>
                <c:pt idx="6">
                  <c:v>578.38218411715172</c:v>
                </c:pt>
                <c:pt idx="7">
                  <c:v>622.14659190397253</c:v>
                </c:pt>
                <c:pt idx="8">
                  <c:v>657.73346885366516</c:v>
                </c:pt>
                <c:pt idx="9">
                  <c:v>685.36994991672498</c:v>
                </c:pt>
                <c:pt idx="10">
                  <c:v>718.27159221961313</c:v>
                </c:pt>
                <c:pt idx="11">
                  <c:v>698.80268651507754</c:v>
                </c:pt>
                <c:pt idx="12">
                  <c:v>573.34853503690613</c:v>
                </c:pt>
                <c:pt idx="13">
                  <c:v>400.17984480869904</c:v>
                </c:pt>
                <c:pt idx="14">
                  <c:v>427.3922344550835</c:v>
                </c:pt>
                <c:pt idx="15">
                  <c:v>461.26727285130124</c:v>
                </c:pt>
                <c:pt idx="16">
                  <c:v>470.96882161143452</c:v>
                </c:pt>
                <c:pt idx="17">
                  <c:v>424.72031458969326</c:v>
                </c:pt>
                <c:pt idx="18">
                  <c:v>410.82695746445518</c:v>
                </c:pt>
                <c:pt idx="19">
                  <c:v>434.23595073374975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5F-4EC1-8153-9BD859701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228016"/>
        <c:axId val="86747072"/>
      </c:lineChart>
      <c:catAx>
        <c:axId val="58222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7072"/>
        <c:crosses val="autoZero"/>
        <c:auto val="1"/>
        <c:lblAlgn val="ctr"/>
        <c:lblOffset val="100"/>
        <c:tickLblSkip val="1"/>
        <c:noMultiLvlLbl val="0"/>
      </c:catAx>
      <c:valAx>
        <c:axId val="8674707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70424031110337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801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Cost of FiT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2000" b="1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b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420189610558291"/>
          <c:y val="2.7253663364466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26486228137655"/>
          <c:y val="0.1281741933988623"/>
          <c:w val="0.84498213393316368"/>
          <c:h val="0.72763633054959698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Data'!$B$117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Data'!$B$118:$B$137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C-413B-A363-F960A7902AEE}"/>
            </c:ext>
          </c:extLst>
        </c:ser>
        <c:ser>
          <c:idx val="1"/>
          <c:order val="1"/>
          <c:tx>
            <c:strRef>
              <c:f>'Figure Data'!$C$117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Data'!$C$118:$C$137</c:f>
              <c:numCache>
                <c:formatCode>General</c:formatCode>
                <c:ptCount val="20"/>
                <c:pt idx="0">
                  <c:v>46.65603104920762</c:v>
                </c:pt>
                <c:pt idx="1">
                  <c:v>54.642930336129233</c:v>
                </c:pt>
                <c:pt idx="2">
                  <c:v>60.323617380911855</c:v>
                </c:pt>
                <c:pt idx="3">
                  <c:v>64.687465682502449</c:v>
                </c:pt>
                <c:pt idx="4">
                  <c:v>68.824266746975567</c:v>
                </c:pt>
                <c:pt idx="5">
                  <c:v>57.056855857400173</c:v>
                </c:pt>
                <c:pt idx="6">
                  <c:v>62.134687363485668</c:v>
                </c:pt>
                <c:pt idx="7">
                  <c:v>66.299296202423335</c:v>
                </c:pt>
                <c:pt idx="8">
                  <c:v>70.971825270143242</c:v>
                </c:pt>
                <c:pt idx="9">
                  <c:v>68.244253394683525</c:v>
                </c:pt>
                <c:pt idx="10">
                  <c:v>63.289415467472729</c:v>
                </c:pt>
                <c:pt idx="11">
                  <c:v>62.697807676967713</c:v>
                </c:pt>
                <c:pt idx="12">
                  <c:v>66.741730922089431</c:v>
                </c:pt>
                <c:pt idx="13">
                  <c:v>66.211699097500471</c:v>
                </c:pt>
                <c:pt idx="14">
                  <c:v>65.200408407286858</c:v>
                </c:pt>
                <c:pt idx="15">
                  <c:v>67.859391345884589</c:v>
                </c:pt>
                <c:pt idx="16">
                  <c:v>71.664408601422636</c:v>
                </c:pt>
                <c:pt idx="17">
                  <c:v>66.341974854320952</c:v>
                </c:pt>
                <c:pt idx="18">
                  <c:v>45.291968925503348</c:v>
                </c:pt>
                <c:pt idx="19">
                  <c:v>32.445882912523132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8C-413B-A363-F960A7902AEE}"/>
            </c:ext>
          </c:extLst>
        </c:ser>
        <c:ser>
          <c:idx val="2"/>
          <c:order val="2"/>
          <c:tx>
            <c:strRef>
              <c:f>'Figure Data'!$D$117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Data'!$D$118:$D$137</c:f>
              <c:numCache>
                <c:formatCode>General</c:formatCode>
                <c:ptCount val="20"/>
                <c:pt idx="0">
                  <c:v>162.88539348237509</c:v>
                </c:pt>
                <c:pt idx="1">
                  <c:v>181.62865121713963</c:v>
                </c:pt>
                <c:pt idx="2">
                  <c:v>195.38465076948492</c:v>
                </c:pt>
                <c:pt idx="3">
                  <c:v>208.82453563889865</c:v>
                </c:pt>
                <c:pt idx="4">
                  <c:v>223.1662878014593</c:v>
                </c:pt>
                <c:pt idx="5">
                  <c:v>238.46831362917519</c:v>
                </c:pt>
                <c:pt idx="6">
                  <c:v>252.20295069988643</c:v>
                </c:pt>
                <c:pt idx="7">
                  <c:v>200.13943222448128</c:v>
                </c:pt>
                <c:pt idx="8">
                  <c:v>130.85943992523983</c:v>
                </c:pt>
                <c:pt idx="9">
                  <c:v>140.23580448266719</c:v>
                </c:pt>
                <c:pt idx="10">
                  <c:v>149.62883004228891</c:v>
                </c:pt>
                <c:pt idx="11">
                  <c:v>146.49653983276107</c:v>
                </c:pt>
                <c:pt idx="12">
                  <c:v>134.38416218635916</c:v>
                </c:pt>
                <c:pt idx="13">
                  <c:v>134.17203294787271</c:v>
                </c:pt>
                <c:pt idx="14">
                  <c:v>142.48734212867242</c:v>
                </c:pt>
                <c:pt idx="15">
                  <c:v>143.96644469138553</c:v>
                </c:pt>
                <c:pt idx="16">
                  <c:v>125.65022095350643</c:v>
                </c:pt>
                <c:pt idx="17">
                  <c:v>104.52423064182732</c:v>
                </c:pt>
                <c:pt idx="18">
                  <c:v>105.46068361632348</c:v>
                </c:pt>
                <c:pt idx="19">
                  <c:v>61.036553760246541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8C-413B-A363-F960A7902AEE}"/>
            </c:ext>
          </c:extLst>
        </c:ser>
        <c:ser>
          <c:idx val="3"/>
          <c:order val="3"/>
          <c:tx>
            <c:strRef>
              <c:f>'Figure Data'!$E$117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Data'!$E$118:$E$137</c:f>
              <c:numCache>
                <c:formatCode>General</c:formatCode>
                <c:ptCount val="20"/>
                <c:pt idx="0">
                  <c:v>249.72005865898845</c:v>
                </c:pt>
                <c:pt idx="1">
                  <c:v>274.11655908651022</c:v>
                </c:pt>
                <c:pt idx="2">
                  <c:v>293.00055652354644</c:v>
                </c:pt>
                <c:pt idx="3">
                  <c:v>313.15432210346785</c:v>
                </c:pt>
                <c:pt idx="4">
                  <c:v>334.66039910245928</c:v>
                </c:pt>
                <c:pt idx="5">
                  <c:v>357.60638335774564</c:v>
                </c:pt>
                <c:pt idx="6">
                  <c:v>382.08543813840549</c:v>
                </c:pt>
                <c:pt idx="7">
                  <c:v>407.87992364878153</c:v>
                </c:pt>
                <c:pt idx="8">
                  <c:v>432.47565972782917</c:v>
                </c:pt>
                <c:pt idx="9">
                  <c:v>453.94839729037596</c:v>
                </c:pt>
                <c:pt idx="10">
                  <c:v>476.73525436170655</c:v>
                </c:pt>
                <c:pt idx="11">
                  <c:v>473.66127704467294</c:v>
                </c:pt>
                <c:pt idx="12">
                  <c:v>379.59316763948146</c:v>
                </c:pt>
                <c:pt idx="13">
                  <c:v>240.15721495258538</c:v>
                </c:pt>
                <c:pt idx="14">
                  <c:v>256.94127603382969</c:v>
                </c:pt>
                <c:pt idx="15">
                  <c:v>275.49721355615202</c:v>
                </c:pt>
                <c:pt idx="16">
                  <c:v>269.68640732796098</c:v>
                </c:pt>
                <c:pt idx="17">
                  <c:v>168.9112850549734</c:v>
                </c:pt>
                <c:pt idx="18">
                  <c:v>77.200899809542477</c:v>
                </c:pt>
                <c:pt idx="19">
                  <c:v>69.115028142449574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8C-413B-A363-F960A7902AEE}"/>
            </c:ext>
          </c:extLst>
        </c:ser>
        <c:ser>
          <c:idx val="4"/>
          <c:order val="4"/>
          <c:tx>
            <c:strRef>
              <c:f>'Figure Data'!$F$117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Data'!$F$118:$F$137</c:f>
              <c:numCache>
                <c:formatCode>General</c:formatCode>
                <c:ptCount val="20"/>
                <c:pt idx="0">
                  <c:v>335.31509978155179</c:v>
                </c:pt>
                <c:pt idx="1">
                  <c:v>365.46565454727715</c:v>
                </c:pt>
                <c:pt idx="2">
                  <c:v>390.64247821834454</c:v>
                </c:pt>
                <c:pt idx="3">
                  <c:v>417.51217656268483</c:v>
                </c:pt>
                <c:pt idx="4">
                  <c:v>446.18480518041474</c:v>
                </c:pt>
                <c:pt idx="5">
                  <c:v>476.77714205013979</c:v>
                </c:pt>
                <c:pt idx="6">
                  <c:v>509.41338181694329</c:v>
                </c:pt>
                <c:pt idx="7">
                  <c:v>543.80332713324367</c:v>
                </c:pt>
                <c:pt idx="8">
                  <c:v>580.90920500994093</c:v>
                </c:pt>
                <c:pt idx="9">
                  <c:v>615.89775043299267</c:v>
                </c:pt>
                <c:pt idx="10">
                  <c:v>654.0739721972368</c:v>
                </c:pt>
                <c:pt idx="11">
                  <c:v>687.24089002267465</c:v>
                </c:pt>
                <c:pt idx="12">
                  <c:v>723.0916584143871</c:v>
                </c:pt>
                <c:pt idx="13">
                  <c:v>748.78118432866779</c:v>
                </c:pt>
                <c:pt idx="14">
                  <c:v>779.73615337409456</c:v>
                </c:pt>
                <c:pt idx="15">
                  <c:v>796.79632835373582</c:v>
                </c:pt>
                <c:pt idx="16">
                  <c:v>825.60776703441127</c:v>
                </c:pt>
                <c:pt idx="17">
                  <c:v>861.55174030251646</c:v>
                </c:pt>
                <c:pt idx="18">
                  <c:v>900.41843095709783</c:v>
                </c:pt>
                <c:pt idx="19">
                  <c:v>915.5935258474899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8C-413B-A363-F960A7902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7312752"/>
        <c:axId val="2082695392"/>
      </c:lineChart>
      <c:catAx>
        <c:axId val="184731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695392"/>
        <c:crosses val="autoZero"/>
        <c:auto val="1"/>
        <c:lblAlgn val="ctr"/>
        <c:lblOffset val="100"/>
        <c:tickLblSkip val="1"/>
        <c:noMultiLvlLbl val="0"/>
      </c:catAx>
      <c:valAx>
        <c:axId val="208269539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96044589515987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7312752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Retailer revenue after FiT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 c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152839067552494"/>
          <c:y val="3.2405068458896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6753846190615"/>
          <c:y val="0.12917842519872558"/>
          <c:w val="0.83437882071208791"/>
          <c:h val="0.7333526402901317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Data'!$B$140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Data'!$B$141:$B$160</c:f>
              <c:numCache>
                <c:formatCode>General</c:formatCode>
                <c:ptCount val="20"/>
                <c:pt idx="0">
                  <c:v>402.99443892848973</c:v>
                </c:pt>
                <c:pt idx="1">
                  <c:v>424.35828075048244</c:v>
                </c:pt>
                <c:pt idx="2">
                  <c:v>455.71622568569711</c:v>
                </c:pt>
                <c:pt idx="3">
                  <c:v>490.81841358304467</c:v>
                </c:pt>
                <c:pt idx="4">
                  <c:v>506.63637071459414</c:v>
                </c:pt>
                <c:pt idx="5">
                  <c:v>335.48644235616399</c:v>
                </c:pt>
                <c:pt idx="6">
                  <c:v>288.3511397014617</c:v>
                </c:pt>
                <c:pt idx="7">
                  <c:v>301.76398141324989</c:v>
                </c:pt>
                <c:pt idx="8">
                  <c:v>320.6159925910182</c:v>
                </c:pt>
                <c:pt idx="9">
                  <c:v>289.12467147262049</c:v>
                </c:pt>
                <c:pt idx="10">
                  <c:v>275.69646718058294</c:v>
                </c:pt>
                <c:pt idx="11">
                  <c:v>289.1769501343062</c:v>
                </c:pt>
                <c:pt idx="12">
                  <c:v>300.97229615958588</c:v>
                </c:pt>
                <c:pt idx="13">
                  <c:v>299.18041925170587</c:v>
                </c:pt>
                <c:pt idx="14">
                  <c:v>306.13521059728401</c:v>
                </c:pt>
                <c:pt idx="15">
                  <c:v>326.28478362700434</c:v>
                </c:pt>
                <c:pt idx="16">
                  <c:v>345.4945026201234</c:v>
                </c:pt>
                <c:pt idx="17">
                  <c:v>361.13485681354263</c:v>
                </c:pt>
                <c:pt idx="18">
                  <c:v>380.65987665197679</c:v>
                </c:pt>
                <c:pt idx="19">
                  <c:v>407.81746276239909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1-479B-9E33-2D0AF38DDFEB}"/>
            </c:ext>
          </c:extLst>
        </c:ser>
        <c:ser>
          <c:idx val="1"/>
          <c:order val="1"/>
          <c:tx>
            <c:strRef>
              <c:f>'Figure Data'!$C$140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Data'!$C$141:$C$160</c:f>
              <c:numCache>
                <c:formatCode>General</c:formatCode>
                <c:ptCount val="20"/>
                <c:pt idx="0">
                  <c:v>336.54689125907549</c:v>
                </c:pt>
                <c:pt idx="1">
                  <c:v>348.50582485874622</c:v>
                </c:pt>
                <c:pt idx="2">
                  <c:v>372.05280706241007</c:v>
                </c:pt>
                <c:pt idx="3">
                  <c:v>402.07629454887939</c:v>
                </c:pt>
                <c:pt idx="4">
                  <c:v>434.82652058886663</c:v>
                </c:pt>
                <c:pt idx="5">
                  <c:v>330.84317846480786</c:v>
                </c:pt>
                <c:pt idx="6">
                  <c:v>240.52330711072253</c:v>
                </c:pt>
                <c:pt idx="7">
                  <c:v>260.73028910714044</c:v>
                </c:pt>
                <c:pt idx="8">
                  <c:v>284.84000759321412</c:v>
                </c:pt>
                <c:pt idx="9">
                  <c:v>267.36472390463388</c:v>
                </c:pt>
                <c:pt idx="10">
                  <c:v>250.45361527701604</c:v>
                </c:pt>
                <c:pt idx="11">
                  <c:v>257.27843716438417</c:v>
                </c:pt>
                <c:pt idx="12">
                  <c:v>276.30970388701104</c:v>
                </c:pt>
                <c:pt idx="13">
                  <c:v>274.2184667921544</c:v>
                </c:pt>
                <c:pt idx="14">
                  <c:v>280.29480101825942</c:v>
                </c:pt>
                <c:pt idx="15">
                  <c:v>298.07698651945361</c:v>
                </c:pt>
                <c:pt idx="16">
                  <c:v>319.62512608819526</c:v>
                </c:pt>
                <c:pt idx="17">
                  <c:v>337.16495374061361</c:v>
                </c:pt>
                <c:pt idx="18">
                  <c:v>361.97666009160241</c:v>
                </c:pt>
                <c:pt idx="19">
                  <c:v>391.51485326551091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1-479B-9E33-2D0AF38DDFEB}"/>
            </c:ext>
          </c:extLst>
        </c:ser>
        <c:ser>
          <c:idx val="2"/>
          <c:order val="2"/>
          <c:tx>
            <c:strRef>
              <c:f>'Figure Data'!$D$140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Data'!$D$141:$D$160</c:f>
              <c:numCache>
                <c:formatCode>General</c:formatCode>
                <c:ptCount val="20"/>
                <c:pt idx="0">
                  <c:v>205.65510359839243</c:v>
                </c:pt>
                <c:pt idx="1">
                  <c:v>211.12520608731754</c:v>
                </c:pt>
                <c:pt idx="2">
                  <c:v>228.50923870712955</c:v>
                </c:pt>
                <c:pt idx="3">
                  <c:v>249.30693969367658</c:v>
                </c:pt>
                <c:pt idx="4">
                  <c:v>271.97176118931088</c:v>
                </c:pt>
                <c:pt idx="5">
                  <c:v>296.66946005744154</c:v>
                </c:pt>
                <c:pt idx="6">
                  <c:v>320.44135628360038</c:v>
                </c:pt>
                <c:pt idx="7">
                  <c:v>262.77851115125935</c:v>
                </c:pt>
                <c:pt idx="8">
                  <c:v>194.77558677027244</c:v>
                </c:pt>
                <c:pt idx="9">
                  <c:v>214.02807455672837</c:v>
                </c:pt>
                <c:pt idx="10">
                  <c:v>227.48614644790251</c:v>
                </c:pt>
                <c:pt idx="11">
                  <c:v>223.9746291832177</c:v>
                </c:pt>
                <c:pt idx="12">
                  <c:v>210.47231602049862</c:v>
                </c:pt>
                <c:pt idx="13">
                  <c:v>217.60695549658246</c:v>
                </c:pt>
                <c:pt idx="14">
                  <c:v>229.9764060716283</c:v>
                </c:pt>
                <c:pt idx="15">
                  <c:v>240.03423457707004</c:v>
                </c:pt>
                <c:pt idx="16">
                  <c:v>252.29368276636848</c:v>
                </c:pt>
                <c:pt idx="17">
                  <c:v>289.12952271068525</c:v>
                </c:pt>
                <c:pt idx="18">
                  <c:v>316.48482442690818</c:v>
                </c:pt>
                <c:pt idx="19">
                  <c:v>365.10908504172318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31-479B-9E33-2D0AF38DDFEB}"/>
            </c:ext>
          </c:extLst>
        </c:ser>
        <c:ser>
          <c:idx val="3"/>
          <c:order val="3"/>
          <c:tx>
            <c:strRef>
              <c:f>'Figure Data'!$E$140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Data'!$E$141:$E$160</c:f>
              <c:numCache>
                <c:formatCode>General</c:formatCode>
                <c:ptCount val="20"/>
                <c:pt idx="0">
                  <c:v>117.09394947828322</c:v>
                </c:pt>
                <c:pt idx="1">
                  <c:v>118.10703474048971</c:v>
                </c:pt>
                <c:pt idx="2">
                  <c:v>130.8996079435837</c:v>
                </c:pt>
                <c:pt idx="3">
                  <c:v>144.98399934720501</c:v>
                </c:pt>
                <c:pt idx="4">
                  <c:v>160.48510671391065</c:v>
                </c:pt>
                <c:pt idx="5">
                  <c:v>177.53953452944026</c:v>
                </c:pt>
                <c:pt idx="6">
                  <c:v>196.2967459787466</c:v>
                </c:pt>
                <c:pt idx="7">
                  <c:v>214.2666682551916</c:v>
                </c:pt>
                <c:pt idx="8">
                  <c:v>225.25780912583599</c:v>
                </c:pt>
                <c:pt idx="9">
                  <c:v>231.4215526263489</c:v>
                </c:pt>
                <c:pt idx="10">
                  <c:v>241.53633785790669</c:v>
                </c:pt>
                <c:pt idx="11">
                  <c:v>225.14140947040448</c:v>
                </c:pt>
                <c:pt idx="12">
                  <c:v>193.75536739742432</c:v>
                </c:pt>
                <c:pt idx="13">
                  <c:v>160.02262985611381</c:v>
                </c:pt>
                <c:pt idx="14">
                  <c:v>170.45095842125369</c:v>
                </c:pt>
                <c:pt idx="15">
                  <c:v>185.77005929514954</c:v>
                </c:pt>
                <c:pt idx="16">
                  <c:v>201.28241428347351</c:v>
                </c:pt>
                <c:pt idx="17">
                  <c:v>255.80902953471991</c:v>
                </c:pt>
                <c:pt idx="18">
                  <c:v>333.62605765491264</c:v>
                </c:pt>
                <c:pt idx="19">
                  <c:v>365.12092259130003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31-479B-9E33-2D0AF38DDFEB}"/>
            </c:ext>
          </c:extLst>
        </c:ser>
        <c:ser>
          <c:idx val="4"/>
          <c:order val="4"/>
          <c:tx>
            <c:strRef>
              <c:f>'Figure Data'!$F$140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Data'!$F$141:$F$160</c:f>
              <c:numCache>
                <c:formatCode>General</c:formatCode>
                <c:ptCount val="20"/>
                <c:pt idx="0">
                  <c:v>31.136947299939308</c:v>
                </c:pt>
                <c:pt idx="1">
                  <c:v>26.758419328261578</c:v>
                </c:pt>
                <c:pt idx="2">
                  <c:v>33.258212395005678</c:v>
                </c:pt>
                <c:pt idx="3">
                  <c:v>40.62671846872793</c:v>
                </c:pt>
                <c:pt idx="4">
                  <c:v>48.961332954917573</c:v>
                </c:pt>
                <c:pt idx="5">
                  <c:v>58.369474760697848</c:v>
                </c:pt>
                <c:pt idx="6">
                  <c:v>68.969566724491443</c:v>
                </c:pt>
                <c:pt idx="7">
                  <c:v>78.344097840828169</c:v>
                </c:pt>
                <c:pt idx="8">
                  <c:v>91.527421091518306</c:v>
                </c:pt>
                <c:pt idx="9">
                  <c:v>94.639867377447857</c:v>
                </c:pt>
                <c:pt idx="10">
                  <c:v>103.35502464713453</c:v>
                </c:pt>
                <c:pt idx="11">
                  <c:v>102.22376481763845</c:v>
                </c:pt>
                <c:pt idx="12">
                  <c:v>105.50399332528011</c:v>
                </c:pt>
                <c:pt idx="13">
                  <c:v>103.35742536907628</c:v>
                </c:pt>
                <c:pt idx="14">
                  <c:v>106.27200687414893</c:v>
                </c:pt>
                <c:pt idx="15">
                  <c:v>102.40805218107678</c:v>
                </c:pt>
                <c:pt idx="16">
                  <c:v>103.72163964867693</c:v>
                </c:pt>
                <c:pt idx="17">
                  <c:v>109.15728192241218</c:v>
                </c:pt>
                <c:pt idx="18">
                  <c:v>120.8687289986859</c:v>
                </c:pt>
                <c:pt idx="19">
                  <c:v>125.24563954452572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31-479B-9E33-2D0AF38DD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58496"/>
        <c:axId val="86760384"/>
      </c:lineChart>
      <c:catAx>
        <c:axId val="23505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60384"/>
        <c:crosses val="autoZero"/>
        <c:auto val="1"/>
        <c:lblAlgn val="ctr"/>
        <c:lblOffset val="100"/>
        <c:tickLblSkip val="1"/>
        <c:noMultiLvlLbl val="0"/>
      </c:catAx>
      <c:valAx>
        <c:axId val="8676038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99125090096106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05849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Data'!$M$2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Data'!$M$3:$M$22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2-4EB5-A878-A8A102D67807}"/>
            </c:ext>
          </c:extLst>
        </c:ser>
        <c:ser>
          <c:idx val="1"/>
          <c:order val="1"/>
          <c:tx>
            <c:strRef>
              <c:f>'Scenario Data'!$N$2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Data'!$N$3:$N$22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2-4EB5-A878-A8A102D67807}"/>
            </c:ext>
          </c:extLst>
        </c:ser>
        <c:ser>
          <c:idx val="2"/>
          <c:order val="2"/>
          <c:tx>
            <c:strRef>
              <c:f>'Scenario Data'!$O$2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Data'!$O$3:$O$22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2-4EB5-A878-A8A102D67807}"/>
            </c:ext>
          </c:extLst>
        </c:ser>
        <c:ser>
          <c:idx val="3"/>
          <c:order val="3"/>
          <c:tx>
            <c:strRef>
              <c:f>'Scenario Data'!$P$2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Data'!$P$3:$P$22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2-4EB5-A878-A8A102D67807}"/>
            </c:ext>
          </c:extLst>
        </c:ser>
        <c:ser>
          <c:idx val="4"/>
          <c:order val="4"/>
          <c:tx>
            <c:strRef>
              <c:f>'Scenario Data'!$Q$2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Data'!$Q$3:$Q$22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22-4EB5-A878-A8A102D6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9802555302216"/>
          <c:y val="0.15990313192910532"/>
          <c:w val="0.51805791717895733"/>
          <c:h val="0.194493972151786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Data'!$M$26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Data'!$M$27:$M$46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3-43A7-813C-653D6DFE92B0}"/>
            </c:ext>
          </c:extLst>
        </c:ser>
        <c:ser>
          <c:idx val="1"/>
          <c:order val="1"/>
          <c:tx>
            <c:strRef>
              <c:f>'Scenario Data'!$N$26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Data'!$N$27:$N$46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3-43A7-813C-653D6DFE92B0}"/>
            </c:ext>
          </c:extLst>
        </c:ser>
        <c:ser>
          <c:idx val="2"/>
          <c:order val="2"/>
          <c:tx>
            <c:strRef>
              <c:f>'Scenario Data'!$O$26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Data'!$O$27:$O$46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93-43A7-813C-653D6DFE92B0}"/>
            </c:ext>
          </c:extLst>
        </c:ser>
        <c:ser>
          <c:idx val="3"/>
          <c:order val="3"/>
          <c:tx>
            <c:strRef>
              <c:f>'Scenario Data'!$P$26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Data'!$P$27:$P$46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93-43A7-813C-653D6DFE92B0}"/>
            </c:ext>
          </c:extLst>
        </c:ser>
        <c:ser>
          <c:idx val="4"/>
          <c:order val="4"/>
          <c:tx>
            <c:strRef>
              <c:f>'Scenario Data'!$Q$26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Data'!$Q$27:$Q$46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93-43A7-813C-653D6DFE9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5199258916164891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285188</xdr:colOff>
      <xdr:row>14</xdr:row>
      <xdr:rowOff>168978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0365D35-3A62-4368-8680-4F01D1C0A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159124</xdr:rowOff>
    </xdr:from>
    <xdr:to>
      <xdr:col>4</xdr:col>
      <xdr:colOff>295401</xdr:colOff>
      <xdr:row>27</xdr:row>
      <xdr:rowOff>141740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906C3E1-DD63-4D38-BB14-A04A8CE04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7307</xdr:colOff>
      <xdr:row>2</xdr:row>
      <xdr:rowOff>0</xdr:rowOff>
    </xdr:from>
    <xdr:to>
      <xdr:col>9</xdr:col>
      <xdr:colOff>318344</xdr:colOff>
      <xdr:row>15</xdr:row>
      <xdr:rowOff>37145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F5B9C477-CB7A-4FA1-922F-2CD1DFE77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7307</xdr:colOff>
      <xdr:row>14</xdr:row>
      <xdr:rowOff>159124</xdr:rowOff>
    </xdr:from>
    <xdr:to>
      <xdr:col>9</xdr:col>
      <xdr:colOff>309584</xdr:colOff>
      <xdr:row>27</xdr:row>
      <xdr:rowOff>134855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7C7D83C0-844E-4A4E-8C50-95141CDEB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636494</xdr:colOff>
      <xdr:row>2</xdr:row>
      <xdr:rowOff>0</xdr:rowOff>
    </xdr:from>
    <xdr:to>
      <xdr:col>14</xdr:col>
      <xdr:colOff>271083</xdr:colOff>
      <xdr:row>14</xdr:row>
      <xdr:rowOff>160806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A9A10C54-8658-41E6-816A-D122B8D85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636494</xdr:colOff>
      <xdr:row>14</xdr:row>
      <xdr:rowOff>159124</xdr:rowOff>
    </xdr:from>
    <xdr:to>
      <xdr:col>14</xdr:col>
      <xdr:colOff>283509</xdr:colOff>
      <xdr:row>27</xdr:row>
      <xdr:rowOff>135980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84269F0A-34CA-4007-9CFF-4E6A780DC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636494</xdr:colOff>
      <xdr:row>27</xdr:row>
      <xdr:rowOff>114688</xdr:rowOff>
    </xdr:from>
    <xdr:to>
      <xdr:col>14</xdr:col>
      <xdr:colOff>331133</xdr:colOff>
      <xdr:row>40</xdr:row>
      <xdr:rowOff>103518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97D64BD-49D1-4D33-BD49-1816BE0ED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50</xdr:row>
      <xdr:rowOff>0</xdr:rowOff>
    </xdr:from>
    <xdr:to>
      <xdr:col>41</xdr:col>
      <xdr:colOff>276224</xdr:colOff>
      <xdr:row>63</xdr:row>
      <xdr:rowOff>9854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6DC84541-E6BB-48D4-9F60-0711DDBD0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63</xdr:row>
      <xdr:rowOff>0</xdr:rowOff>
    </xdr:from>
    <xdr:to>
      <xdr:col>41</xdr:col>
      <xdr:colOff>286437</xdr:colOff>
      <xdr:row>73</xdr:row>
      <xdr:rowOff>262203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739820B1-5B3B-4900-A1A0-45EEFCA74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646043</xdr:colOff>
      <xdr:row>50</xdr:row>
      <xdr:rowOff>0</xdr:rowOff>
    </xdr:from>
    <xdr:to>
      <xdr:col>46</xdr:col>
      <xdr:colOff>298174</xdr:colOff>
      <xdr:row>63</xdr:row>
      <xdr:rowOff>58996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6BD0182E-DA8C-4313-B0B3-27F93A40F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646043</xdr:colOff>
      <xdr:row>63</xdr:row>
      <xdr:rowOff>0</xdr:rowOff>
    </xdr:from>
    <xdr:to>
      <xdr:col>46</xdr:col>
      <xdr:colOff>289414</xdr:colOff>
      <xdr:row>73</xdr:row>
      <xdr:rowOff>255318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360F2E7-7B6C-47F3-AC63-12F94C7C6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0</xdr:colOff>
      <xdr:row>50</xdr:row>
      <xdr:rowOff>0</xdr:rowOff>
    </xdr:from>
    <xdr:to>
      <xdr:col>41</xdr:col>
      <xdr:colOff>276224</xdr:colOff>
      <xdr:row>63</xdr:row>
      <xdr:rowOff>9854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BE90F39-17D2-4A6B-89C6-B3075563E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0</xdr:colOff>
      <xdr:row>63</xdr:row>
      <xdr:rowOff>0</xdr:rowOff>
    </xdr:from>
    <xdr:to>
      <xdr:col>41</xdr:col>
      <xdr:colOff>286437</xdr:colOff>
      <xdr:row>73</xdr:row>
      <xdr:rowOff>262203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A5717AA-4895-44AF-92EC-6A7D3A79F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646043</xdr:colOff>
      <xdr:row>50</xdr:row>
      <xdr:rowOff>0</xdr:rowOff>
    </xdr:from>
    <xdr:to>
      <xdr:col>46</xdr:col>
      <xdr:colOff>298174</xdr:colOff>
      <xdr:row>63</xdr:row>
      <xdr:rowOff>58996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9F00122-232B-49A2-8F7C-AB9C716B9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646043</xdr:colOff>
      <xdr:row>63</xdr:row>
      <xdr:rowOff>0</xdr:rowOff>
    </xdr:from>
    <xdr:to>
      <xdr:col>46</xdr:col>
      <xdr:colOff>289414</xdr:colOff>
      <xdr:row>73</xdr:row>
      <xdr:rowOff>255318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55242B-5F9D-4385-86D6-608AD9DD4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P3.High.Ausgrid_FIT_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P3.High.Ausgrid_FIT_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P3.High.Ausgrid_FIT_05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P3.High.Ausgrid_FIT_07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P3.High.Ausgrid_FIT_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Parameters"/>
      <sheetName val="Annual Energy Summary (All)"/>
      <sheetName val="Customer Bills (Each)"/>
      <sheetName val="Imported Energy (Each)"/>
      <sheetName val="Exported Energy (Each)"/>
      <sheetName val="Installed PV (Each)"/>
      <sheetName val="Installed Battery (Each)"/>
    </sheetNames>
    <sheetDataSet>
      <sheetData sheetId="0"/>
      <sheetData sheetId="1">
        <row r="2">
          <cell r="B2">
            <v>1466.1483350000001</v>
          </cell>
          <cell r="C2">
            <v>1080.82253328709</v>
          </cell>
          <cell r="D2">
            <v>385.32580171291102</v>
          </cell>
          <cell r="E2">
            <v>66.087970198635603</v>
          </cell>
          <cell r="F2">
            <v>0.33550000000000002</v>
          </cell>
          <cell r="G2">
            <v>8.2000000000000003E-2</v>
          </cell>
        </row>
        <row r="3">
          <cell r="B3">
            <v>1466.1483350000001</v>
          </cell>
          <cell r="C3">
            <v>1056.44352282144</v>
          </cell>
          <cell r="D3">
            <v>409.70481217856099</v>
          </cell>
          <cell r="E3">
            <v>92.970743982607104</v>
          </cell>
          <cell r="F3">
            <v>0.38550000000000001</v>
          </cell>
          <cell r="G3">
            <v>0.111</v>
          </cell>
        </row>
        <row r="4">
          <cell r="B4">
            <v>1466.1483350000001</v>
          </cell>
          <cell r="C4">
            <v>1050.09471035353</v>
          </cell>
          <cell r="D4">
            <v>416.05362464646998</v>
          </cell>
          <cell r="E4">
            <v>96.686758696697495</v>
          </cell>
          <cell r="F4">
            <v>0.39800000000000002</v>
          </cell>
          <cell r="G4">
            <v>0.129</v>
          </cell>
        </row>
        <row r="5">
          <cell r="B5">
            <v>1466.1483350000001</v>
          </cell>
          <cell r="C5">
            <v>1046.8734291145199</v>
          </cell>
          <cell r="D5">
            <v>419.27490588548</v>
          </cell>
          <cell r="E5">
            <v>98.124780809956803</v>
          </cell>
          <cell r="F5">
            <v>0.40649999999999997</v>
          </cell>
          <cell r="G5">
            <v>0.14399999999999999</v>
          </cell>
        </row>
        <row r="6">
          <cell r="B6">
            <v>1466.1483350000001</v>
          </cell>
          <cell r="C6">
            <v>982.56070204250204</v>
          </cell>
          <cell r="D6">
            <v>483.58763295749799</v>
          </cell>
          <cell r="E6">
            <v>124.757842481742</v>
          </cell>
          <cell r="F6">
            <v>0.47749999999999998</v>
          </cell>
          <cell r="G6">
            <v>0.36899999999999999</v>
          </cell>
        </row>
        <row r="7">
          <cell r="B7">
            <v>1466.1483350000001</v>
          </cell>
          <cell r="C7">
            <v>478.18017484491901</v>
          </cell>
          <cell r="D7">
            <v>987.96816015508102</v>
          </cell>
          <cell r="E7">
            <v>476.94820234926698</v>
          </cell>
          <cell r="F7">
            <v>1.1619999999999999</v>
          </cell>
          <cell r="G7">
            <v>2.2570000000000001</v>
          </cell>
        </row>
        <row r="8">
          <cell r="B8">
            <v>1466.1483350000001</v>
          </cell>
          <cell r="C8">
            <v>324.13081445432601</v>
          </cell>
          <cell r="D8">
            <v>1142.0175205456701</v>
          </cell>
          <cell r="E8">
            <v>632.21894122886795</v>
          </cell>
          <cell r="F8">
            <v>1.4424999999999999</v>
          </cell>
          <cell r="G8">
            <v>2.956</v>
          </cell>
        </row>
        <row r="9">
          <cell r="B9">
            <v>1466.1483350000001</v>
          </cell>
          <cell r="C9">
            <v>306.23767578793701</v>
          </cell>
          <cell r="D9">
            <v>1159.91065921206</v>
          </cell>
          <cell r="E9">
            <v>664.98890234939904</v>
          </cell>
          <cell r="F9">
            <v>1.5075000000000001</v>
          </cell>
          <cell r="G9">
            <v>3.0920000000000001</v>
          </cell>
        </row>
        <row r="10">
          <cell r="B10">
            <v>1466.1483350000001</v>
          </cell>
          <cell r="C10">
            <v>294.00788405207902</v>
          </cell>
          <cell r="D10">
            <v>1172.14045094792</v>
          </cell>
          <cell r="E10">
            <v>705.23362288928604</v>
          </cell>
          <cell r="F10">
            <v>1.5565</v>
          </cell>
          <cell r="G10">
            <v>3.355</v>
          </cell>
        </row>
        <row r="11">
          <cell r="B11">
            <v>1466.1483350000001</v>
          </cell>
          <cell r="C11">
            <v>185.56269453509799</v>
          </cell>
          <cell r="D11">
            <v>1280.5856404649001</v>
          </cell>
          <cell r="E11">
            <v>1023.6914544172801</v>
          </cell>
          <cell r="F11">
            <v>1.897</v>
          </cell>
          <cell r="G11">
            <v>5.34</v>
          </cell>
        </row>
        <row r="12">
          <cell r="B12">
            <v>1466.1483350000001</v>
          </cell>
          <cell r="C12">
            <v>127.425526687248</v>
          </cell>
          <cell r="D12">
            <v>1338.72280831275</v>
          </cell>
          <cell r="E12">
            <v>1281.1335906079601</v>
          </cell>
          <cell r="F12">
            <v>2.1745000000000001</v>
          </cell>
          <cell r="G12">
            <v>6.4749999999999996</v>
          </cell>
        </row>
        <row r="13">
          <cell r="B13">
            <v>1466.1483350000001</v>
          </cell>
          <cell r="C13">
            <v>115.01301435146399</v>
          </cell>
          <cell r="D13">
            <v>1351.1353206485401</v>
          </cell>
          <cell r="E13">
            <v>1358.8930162653301</v>
          </cell>
          <cell r="F13">
            <v>2.2685</v>
          </cell>
          <cell r="G13">
            <v>6.8710000000000004</v>
          </cell>
        </row>
        <row r="14">
          <cell r="B14">
            <v>1466.1483350000001</v>
          </cell>
          <cell r="C14">
            <v>99.271602433323594</v>
          </cell>
          <cell r="D14">
            <v>1366.8767325666799</v>
          </cell>
          <cell r="E14">
            <v>1496.08849345878</v>
          </cell>
          <cell r="F14">
            <v>2.4060000000000001</v>
          </cell>
          <cell r="G14">
            <v>7.6360000000000001</v>
          </cell>
        </row>
        <row r="15">
          <cell r="B15">
            <v>1466.1483350000001</v>
          </cell>
          <cell r="C15">
            <v>65.106190115008602</v>
          </cell>
          <cell r="D15">
            <v>1401.04214488499</v>
          </cell>
          <cell r="E15">
            <v>1861.43635041111</v>
          </cell>
          <cell r="F15">
            <v>2.7355</v>
          </cell>
          <cell r="G15">
            <v>10.029999999999999</v>
          </cell>
        </row>
        <row r="16">
          <cell r="B16">
            <v>1466.1483350000001</v>
          </cell>
          <cell r="C16">
            <v>45.737123996519401</v>
          </cell>
          <cell r="D16">
            <v>1420.41121100348</v>
          </cell>
          <cell r="E16">
            <v>2138.7477116843602</v>
          </cell>
          <cell r="F16">
            <v>3.0005000000000002</v>
          </cell>
          <cell r="G16">
            <v>11.551</v>
          </cell>
        </row>
        <row r="17">
          <cell r="B17">
            <v>1466.1483350000001</v>
          </cell>
          <cell r="C17">
            <v>41.391885977204197</v>
          </cell>
          <cell r="D17">
            <v>1424.7564490228001</v>
          </cell>
          <cell r="E17">
            <v>2276.7941077836399</v>
          </cell>
          <cell r="F17">
            <v>3.1345000000000001</v>
          </cell>
          <cell r="G17">
            <v>10.731999999999999</v>
          </cell>
        </row>
        <row r="18">
          <cell r="B18">
            <v>1466.1483350000001</v>
          </cell>
          <cell r="C18">
            <v>34.345656415394103</v>
          </cell>
          <cell r="D18">
            <v>1431.80267858461</v>
          </cell>
          <cell r="E18">
            <v>2451.4554398694099</v>
          </cell>
          <cell r="F18">
            <v>3.3069999999999999</v>
          </cell>
          <cell r="G18">
            <v>11.478999999999999</v>
          </cell>
        </row>
        <row r="19">
          <cell r="B19">
            <v>1466.1483350000001</v>
          </cell>
          <cell r="C19">
            <v>22.984573182143301</v>
          </cell>
          <cell r="D19">
            <v>1443.1637618178599</v>
          </cell>
          <cell r="E19">
            <v>2768.3163501120198</v>
          </cell>
          <cell r="F19">
            <v>3.5840000000000001</v>
          </cell>
          <cell r="G19">
            <v>13.821999999999999</v>
          </cell>
        </row>
        <row r="20">
          <cell r="B20">
            <v>1466.1483350000001</v>
          </cell>
          <cell r="C20">
            <v>15.181610211268699</v>
          </cell>
          <cell r="D20">
            <v>1450.9667247887301</v>
          </cell>
          <cell r="E20">
            <v>3087.0576078255299</v>
          </cell>
          <cell r="F20">
            <v>3.8635000000000002</v>
          </cell>
          <cell r="G20">
            <v>15.888</v>
          </cell>
        </row>
        <row r="21">
          <cell r="B21">
            <v>1466.1483350000001</v>
          </cell>
          <cell r="C21">
            <v>12.625090490293299</v>
          </cell>
          <cell r="D21">
            <v>1453.5232445097099</v>
          </cell>
          <cell r="E21">
            <v>3286.0689915158</v>
          </cell>
          <cell r="F21">
            <v>4.0534999999999997</v>
          </cell>
          <cell r="G21">
            <v>15.685</v>
          </cell>
        </row>
        <row r="22">
          <cell r="B22">
            <v>1466.1483350000001</v>
          </cell>
          <cell r="C22">
            <v>9.8737529128561494</v>
          </cell>
          <cell r="D22">
            <v>1456.2745820871401</v>
          </cell>
          <cell r="E22">
            <v>3499.2463321160999</v>
          </cell>
          <cell r="F22">
            <v>4.2530000000000001</v>
          </cell>
          <cell r="G22">
            <v>16.669</v>
          </cell>
        </row>
      </sheetData>
      <sheetData sheetId="2">
        <row r="3">
          <cell r="A3">
            <v>402994.43892848975</v>
          </cell>
        </row>
        <row r="4">
          <cell r="A4">
            <v>424358.28075048246</v>
          </cell>
        </row>
        <row r="5">
          <cell r="A5">
            <v>455716.22568569711</v>
          </cell>
        </row>
        <row r="6">
          <cell r="A6">
            <v>490818.41358304466</v>
          </cell>
        </row>
        <row r="7">
          <cell r="A7">
            <v>506636.37071459414</v>
          </cell>
        </row>
        <row r="8">
          <cell r="A8">
            <v>335486.44235616399</v>
          </cell>
        </row>
        <row r="9">
          <cell r="A9">
            <v>288351.13970146171</v>
          </cell>
        </row>
        <row r="10">
          <cell r="A10">
            <v>301763.98141324992</v>
          </cell>
        </row>
        <row r="11">
          <cell r="A11">
            <v>320615.99259101821</v>
          </cell>
        </row>
        <row r="12">
          <cell r="A12">
            <v>289124.67147262051</v>
          </cell>
        </row>
        <row r="13">
          <cell r="A13">
            <v>275696.46718058293</v>
          </cell>
        </row>
        <row r="14">
          <cell r="A14">
            <v>289176.95013430621</v>
          </cell>
        </row>
        <row r="15">
          <cell r="A15">
            <v>300972.29615958588</v>
          </cell>
        </row>
        <row r="16">
          <cell r="A16">
            <v>299180.41925170587</v>
          </cell>
        </row>
        <row r="17">
          <cell r="A17">
            <v>306135.21059728402</v>
          </cell>
        </row>
        <row r="18">
          <cell r="A18">
            <v>326284.78362700436</v>
          </cell>
        </row>
        <row r="19">
          <cell r="A19">
            <v>345494.50262012338</v>
          </cell>
        </row>
        <row r="20">
          <cell r="A20">
            <v>361134.8568135426</v>
          </cell>
        </row>
        <row r="21">
          <cell r="A21">
            <v>380659.87665197678</v>
          </cell>
        </row>
        <row r="22">
          <cell r="A22">
            <v>407817.46276239911</v>
          </cell>
        </row>
        <row r="23">
          <cell r="A23">
            <v>436720.56891571061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171">
          <cell r="A171">
            <v>402994.43892848975</v>
          </cell>
        </row>
        <row r="172">
          <cell r="A172">
            <v>424358.28075048246</v>
          </cell>
        </row>
        <row r="173">
          <cell r="A173">
            <v>455716.22568569711</v>
          </cell>
        </row>
        <row r="174">
          <cell r="A174">
            <v>490818.41358304466</v>
          </cell>
        </row>
        <row r="175">
          <cell r="A175">
            <v>506636.37071459414</v>
          </cell>
        </row>
        <row r="176">
          <cell r="A176">
            <v>335486.44235616399</v>
          </cell>
        </row>
        <row r="177">
          <cell r="A177">
            <v>288351.13970146171</v>
          </cell>
        </row>
        <row r="178">
          <cell r="A178">
            <v>301763.98141324992</v>
          </cell>
        </row>
        <row r="179">
          <cell r="A179">
            <v>320615.99259101821</v>
          </cell>
        </row>
        <row r="180">
          <cell r="A180">
            <v>289124.67147262051</v>
          </cell>
        </row>
        <row r="181">
          <cell r="A181">
            <v>275696.46718058293</v>
          </cell>
        </row>
        <row r="182">
          <cell r="A182">
            <v>289176.95013430621</v>
          </cell>
        </row>
        <row r="183">
          <cell r="A183">
            <v>300972.29615958588</v>
          </cell>
        </row>
        <row r="184">
          <cell r="A184">
            <v>299180.41925170587</v>
          </cell>
        </row>
        <row r="185">
          <cell r="A185">
            <v>306135.21059728402</v>
          </cell>
        </row>
        <row r="186">
          <cell r="A186">
            <v>326284.78362700436</v>
          </cell>
        </row>
        <row r="187">
          <cell r="A187">
            <v>345494.50262012338</v>
          </cell>
        </row>
        <row r="188">
          <cell r="A188">
            <v>361134.8568135426</v>
          </cell>
        </row>
        <row r="189">
          <cell r="A189">
            <v>380659.87665197678</v>
          </cell>
        </row>
        <row r="190">
          <cell r="A190">
            <v>407817.46276239911</v>
          </cell>
        </row>
        <row r="191">
          <cell r="A191">
            <v>436720.56891571061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Parameters"/>
      <sheetName val="Annual Energy Summary (All)"/>
      <sheetName val="Customer Bills (Each)"/>
      <sheetName val="Imported Energy (Each)"/>
      <sheetName val="Exported Energy (Each)"/>
      <sheetName val="Installed PV (Each)"/>
      <sheetName val="Installed Battery (Each)"/>
    </sheetNames>
    <sheetDataSet>
      <sheetData sheetId="0"/>
      <sheetData sheetId="1">
        <row r="2">
          <cell r="B2">
            <v>1466.1483350000001</v>
          </cell>
          <cell r="C2">
            <v>957.47336735974295</v>
          </cell>
          <cell r="D2">
            <v>508.674967640256</v>
          </cell>
          <cell r="E2">
            <v>564.59541139140094</v>
          </cell>
          <cell r="F2">
            <v>0.77700000000000002</v>
          </cell>
          <cell r="G2">
            <v>3.0000000000000001E-3</v>
          </cell>
        </row>
        <row r="3">
          <cell r="B3">
            <v>1466.1483350000001</v>
          </cell>
          <cell r="C3">
            <v>947.07734180837303</v>
          </cell>
          <cell r="D3">
            <v>519.07099319162705</v>
          </cell>
          <cell r="E3">
            <v>649.28878265076503</v>
          </cell>
          <cell r="F3">
            <v>0.87050000000000005</v>
          </cell>
          <cell r="G3">
            <v>8.0000000000000002E-3</v>
          </cell>
        </row>
        <row r="4">
          <cell r="B4">
            <v>1466.1483350000001</v>
          </cell>
          <cell r="C4">
            <v>941.77469439310198</v>
          </cell>
          <cell r="D4">
            <v>524.37364060689799</v>
          </cell>
          <cell r="E4">
            <v>670.21829509016698</v>
          </cell>
          <cell r="F4">
            <v>0.90249999999999997</v>
          </cell>
          <cell r="G4">
            <v>2.1000000000000001E-2</v>
          </cell>
        </row>
        <row r="5">
          <cell r="B5">
            <v>1466.1483350000001</v>
          </cell>
          <cell r="C5">
            <v>941.43633502224702</v>
          </cell>
          <cell r="D5">
            <v>524.71199997775295</v>
          </cell>
          <cell r="E5">
            <v>665.04230384871198</v>
          </cell>
          <cell r="F5">
            <v>0.90749999999999997</v>
          </cell>
          <cell r="G5">
            <v>2.5000000000000001E-2</v>
          </cell>
        </row>
        <row r="6">
          <cell r="B6">
            <v>1466.1483350000001</v>
          </cell>
          <cell r="C6">
            <v>940.42160394857603</v>
          </cell>
          <cell r="D6">
            <v>525.72673105142405</v>
          </cell>
          <cell r="E6">
            <v>653.95845041943301</v>
          </cell>
          <cell r="F6">
            <v>0.90749999999999997</v>
          </cell>
          <cell r="G6">
            <v>3.4000000000000002E-2</v>
          </cell>
        </row>
        <row r="7">
          <cell r="B7">
            <v>1466.1483350000001</v>
          </cell>
          <cell r="C7">
            <v>588.57342905623</v>
          </cell>
          <cell r="D7">
            <v>877.57490594376998</v>
          </cell>
          <cell r="E7">
            <v>630.07623448430297</v>
          </cell>
          <cell r="F7">
            <v>1.1924999999999999</v>
          </cell>
          <cell r="G7">
            <v>1.486</v>
          </cell>
        </row>
        <row r="8">
          <cell r="B8">
            <v>1466.1483350000001</v>
          </cell>
          <cell r="C8">
            <v>354.07249315066298</v>
          </cell>
          <cell r="D8">
            <v>1112.0758418493399</v>
          </cell>
          <cell r="E8">
            <v>753.37138639721002</v>
          </cell>
          <cell r="F8">
            <v>1.5305</v>
          </cell>
          <cell r="G8">
            <v>2.524</v>
          </cell>
        </row>
        <row r="9">
          <cell r="B9">
            <v>1466.1483350000001</v>
          </cell>
          <cell r="C9">
            <v>355.17780503535198</v>
          </cell>
          <cell r="D9">
            <v>1110.97052996465</v>
          </cell>
          <cell r="E9">
            <v>744.77417187137905</v>
          </cell>
          <cell r="F9">
            <v>1.5365</v>
          </cell>
          <cell r="G9">
            <v>2.5830000000000002</v>
          </cell>
        </row>
        <row r="10">
          <cell r="B10">
            <v>1466.1483350000001</v>
          </cell>
          <cell r="C10">
            <v>359.95027759236598</v>
          </cell>
          <cell r="D10">
            <v>1106.1980574076299</v>
          </cell>
          <cell r="E10">
            <v>747.82972914364996</v>
          </cell>
          <cell r="F10">
            <v>1.5465</v>
          </cell>
          <cell r="G10">
            <v>2.6520000000000001</v>
          </cell>
        </row>
        <row r="11">
          <cell r="B11">
            <v>1466.1483350000001</v>
          </cell>
          <cell r="C11">
            <v>268.44003216545002</v>
          </cell>
          <cell r="D11">
            <v>1197.7083028345501</v>
          </cell>
          <cell r="E11">
            <v>904.44687121065101</v>
          </cell>
          <cell r="F11">
            <v>1.7484999999999999</v>
          </cell>
          <cell r="G11">
            <v>4.0170000000000003</v>
          </cell>
        </row>
        <row r="12">
          <cell r="B12">
            <v>1466.1483350000001</v>
          </cell>
          <cell r="C12">
            <v>188.63883819667601</v>
          </cell>
          <cell r="D12">
            <v>1277.50949680332</v>
          </cell>
          <cell r="E12">
            <v>1020.96841068882</v>
          </cell>
          <cell r="F12">
            <v>1.9330000000000001</v>
          </cell>
          <cell r="G12">
            <v>5.3970000000000002</v>
          </cell>
        </row>
        <row r="13">
          <cell r="B13">
            <v>1466.1483350000001</v>
          </cell>
          <cell r="C13">
            <v>161.95417627386701</v>
          </cell>
          <cell r="D13">
            <v>1304.1941587261299</v>
          </cell>
          <cell r="E13">
            <v>1060.4791264492201</v>
          </cell>
          <cell r="F13">
            <v>2.0139999999999998</v>
          </cell>
          <cell r="G13">
            <v>5.99</v>
          </cell>
        </row>
        <row r="14">
          <cell r="B14">
            <v>1466.1483350000001</v>
          </cell>
          <cell r="C14">
            <v>157.55425394040901</v>
          </cell>
          <cell r="D14">
            <v>1308.5940810595901</v>
          </cell>
          <cell r="E14">
            <v>1100.7850808928099</v>
          </cell>
          <cell r="F14">
            <v>2.0590000000000002</v>
          </cell>
          <cell r="G14">
            <v>6.3150000000000004</v>
          </cell>
        </row>
        <row r="15">
          <cell r="B15">
            <v>1466.1483350000001</v>
          </cell>
          <cell r="C15">
            <v>116.869207367293</v>
          </cell>
          <cell r="D15">
            <v>1349.27912763271</v>
          </cell>
          <cell r="E15">
            <v>1392.85427757925</v>
          </cell>
          <cell r="F15">
            <v>2.3405</v>
          </cell>
          <cell r="G15">
            <v>8.2590000000000003</v>
          </cell>
        </row>
        <row r="16">
          <cell r="B16">
            <v>1466.1483350000001</v>
          </cell>
          <cell r="C16">
            <v>90.329301971071104</v>
          </cell>
          <cell r="D16">
            <v>1375.8190330289301</v>
          </cell>
          <cell r="E16">
            <v>1570.2831416669401</v>
          </cell>
          <cell r="F16">
            <v>2.5249999999999999</v>
          </cell>
          <cell r="G16">
            <v>9.9420000000000002</v>
          </cell>
        </row>
        <row r="17">
          <cell r="B17">
            <v>1466.1483350000001</v>
          </cell>
          <cell r="C17">
            <v>83.407759307082401</v>
          </cell>
          <cell r="D17">
            <v>1382.7405756929199</v>
          </cell>
          <cell r="E17">
            <v>1687.19326866089</v>
          </cell>
          <cell r="F17">
            <v>2.6555</v>
          </cell>
          <cell r="G17">
            <v>9.6280000000000001</v>
          </cell>
        </row>
        <row r="18">
          <cell r="B18">
            <v>1466.1483350000001</v>
          </cell>
          <cell r="C18">
            <v>78.662589558368495</v>
          </cell>
          <cell r="D18">
            <v>1387.4857454416299</v>
          </cell>
          <cell r="E18">
            <v>1815.2742793668499</v>
          </cell>
          <cell r="F18">
            <v>2.7814999999999999</v>
          </cell>
          <cell r="G18">
            <v>9.6760000000000002</v>
          </cell>
        </row>
        <row r="19">
          <cell r="B19">
            <v>1466.1483350000001</v>
          </cell>
          <cell r="C19">
            <v>59.798634990768598</v>
          </cell>
          <cell r="D19">
            <v>1406.34970000923</v>
          </cell>
          <cell r="E19">
            <v>2165.0231167705401</v>
          </cell>
          <cell r="F19">
            <v>3.0779999999999998</v>
          </cell>
          <cell r="G19">
            <v>11.379</v>
          </cell>
        </row>
        <row r="20">
          <cell r="B20">
            <v>1466.1483350000001</v>
          </cell>
          <cell r="C20">
            <v>35.822898761005497</v>
          </cell>
          <cell r="D20">
            <v>1430.3254362389901</v>
          </cell>
          <cell r="E20">
            <v>2700.6704021021301</v>
          </cell>
          <cell r="F20">
            <v>3.5205000000000002</v>
          </cell>
          <cell r="G20">
            <v>13.769</v>
          </cell>
        </row>
        <row r="21">
          <cell r="B21">
            <v>1466.1483350000001</v>
          </cell>
          <cell r="C21">
            <v>24.139295104659801</v>
          </cell>
          <cell r="D21">
            <v>1442.00903989534</v>
          </cell>
          <cell r="E21">
            <v>3031.38806781311</v>
          </cell>
          <cell r="F21">
            <v>3.8344999999999998</v>
          </cell>
          <cell r="G21">
            <v>14.417</v>
          </cell>
        </row>
        <row r="22">
          <cell r="B22">
            <v>1466.1483350000001</v>
          </cell>
          <cell r="C22">
            <v>19.458468396637301</v>
          </cell>
          <cell r="D22">
            <v>1446.6898666033601</v>
          </cell>
          <cell r="E22">
            <v>3246.08870279351</v>
          </cell>
          <cell r="F22">
            <v>4.0309999999999997</v>
          </cell>
          <cell r="G22">
            <v>14.71</v>
          </cell>
        </row>
      </sheetData>
      <sheetData sheetId="2">
        <row r="3">
          <cell r="A3">
            <v>336546.89125907549</v>
          </cell>
        </row>
        <row r="4">
          <cell r="A4">
            <v>348505.8248587462</v>
          </cell>
        </row>
        <row r="5">
          <cell r="A5">
            <v>372052.80706241005</v>
          </cell>
        </row>
        <row r="6">
          <cell r="A6">
            <v>402076.29454887938</v>
          </cell>
        </row>
        <row r="7">
          <cell r="A7">
            <v>434826.52058886661</v>
          </cell>
        </row>
        <row r="8">
          <cell r="A8">
            <v>330843.17846480786</v>
          </cell>
        </row>
        <row r="9">
          <cell r="A9">
            <v>240523.30711072253</v>
          </cell>
        </row>
        <row r="10">
          <cell r="A10">
            <v>260730.28910714044</v>
          </cell>
        </row>
        <row r="11">
          <cell r="A11">
            <v>284840.0075932141</v>
          </cell>
        </row>
        <row r="12">
          <cell r="A12">
            <v>267364.72390463389</v>
          </cell>
        </row>
        <row r="13">
          <cell r="A13">
            <v>250453.61527701604</v>
          </cell>
        </row>
        <row r="14">
          <cell r="A14">
            <v>257278.43716438414</v>
          </cell>
        </row>
        <row r="15">
          <cell r="A15">
            <v>276309.70388701104</v>
          </cell>
        </row>
        <row r="16">
          <cell r="A16">
            <v>274218.46679215442</v>
          </cell>
        </row>
        <row r="17">
          <cell r="A17">
            <v>280294.80101825943</v>
          </cell>
        </row>
        <row r="18">
          <cell r="A18">
            <v>298076.98651945364</v>
          </cell>
        </row>
        <row r="19">
          <cell r="A19">
            <v>319625.12608819525</v>
          </cell>
        </row>
        <row r="20">
          <cell r="A20">
            <v>337164.95374061359</v>
          </cell>
        </row>
        <row r="21">
          <cell r="A21">
            <v>361976.66009160242</v>
          </cell>
        </row>
        <row r="22">
          <cell r="A22">
            <v>391514.85326551093</v>
          </cell>
        </row>
        <row r="23">
          <cell r="A23">
            <v>423011.5855514601</v>
          </cell>
        </row>
        <row r="75">
          <cell r="A75">
            <v>46656.031049207617</v>
          </cell>
        </row>
        <row r="76">
          <cell r="A76">
            <v>54642.930336129233</v>
          </cell>
        </row>
        <row r="77">
          <cell r="A77">
            <v>60323.617380911855</v>
          </cell>
        </row>
        <row r="78">
          <cell r="A78">
            <v>64687.465682502443</v>
          </cell>
        </row>
        <row r="79">
          <cell r="A79">
            <v>68824.266746975569</v>
          </cell>
        </row>
        <row r="80">
          <cell r="A80">
            <v>57056.855857400173</v>
          </cell>
        </row>
        <row r="81">
          <cell r="A81">
            <v>62134.687363485667</v>
          </cell>
        </row>
        <row r="82">
          <cell r="A82">
            <v>66299.296202423342</v>
          </cell>
        </row>
        <row r="83">
          <cell r="A83">
            <v>70971.825270143236</v>
          </cell>
        </row>
        <row r="84">
          <cell r="A84">
            <v>68244.253394683532</v>
          </cell>
        </row>
        <row r="85">
          <cell r="A85">
            <v>63289.415467472732</v>
          </cell>
        </row>
        <row r="86">
          <cell r="A86">
            <v>62697.807676967714</v>
          </cell>
        </row>
        <row r="87">
          <cell r="A87">
            <v>66741.730922089424</v>
          </cell>
        </row>
        <row r="88">
          <cell r="A88">
            <v>66211.699097500474</v>
          </cell>
        </row>
        <row r="89">
          <cell r="A89">
            <v>65200.408407286857</v>
          </cell>
        </row>
        <row r="90">
          <cell r="A90">
            <v>67859.391345884593</v>
          </cell>
        </row>
        <row r="91">
          <cell r="A91">
            <v>71664.408601422634</v>
          </cell>
        </row>
        <row r="92">
          <cell r="A92">
            <v>66341.974854320957</v>
          </cell>
        </row>
        <row r="93">
          <cell r="A93">
            <v>45291.968925503345</v>
          </cell>
        </row>
        <row r="94">
          <cell r="A94">
            <v>32445.882912523135</v>
          </cell>
        </row>
        <row r="95">
          <cell r="A95">
            <v>27795.473222284934</v>
          </cell>
        </row>
        <row r="171">
          <cell r="A171">
            <v>383202.92230828246</v>
          </cell>
        </row>
        <row r="172">
          <cell r="A172">
            <v>403148.75519487518</v>
          </cell>
        </row>
        <row r="173">
          <cell r="A173">
            <v>432376.42444332206</v>
          </cell>
        </row>
        <row r="174">
          <cell r="A174">
            <v>466763.7602313821</v>
          </cell>
        </row>
        <row r="175">
          <cell r="A175">
            <v>503650.78733584197</v>
          </cell>
        </row>
        <row r="176">
          <cell r="A176">
            <v>387900.03432220791</v>
          </cell>
        </row>
        <row r="177">
          <cell r="A177">
            <v>302657.99447420816</v>
          </cell>
        </row>
        <row r="178">
          <cell r="A178">
            <v>327029.58530956379</v>
          </cell>
        </row>
        <row r="179">
          <cell r="A179">
            <v>355811.83286335767</v>
          </cell>
        </row>
        <row r="180">
          <cell r="A180">
            <v>335608.97729931731</v>
          </cell>
        </row>
        <row r="181">
          <cell r="A181">
            <v>313743.03074448887</v>
          </cell>
        </row>
        <row r="182">
          <cell r="A182">
            <v>319976.24484135146</v>
          </cell>
        </row>
        <row r="183">
          <cell r="A183">
            <v>343051.43480910052</v>
          </cell>
        </row>
        <row r="184">
          <cell r="A184">
            <v>340430.16588965483</v>
          </cell>
        </row>
        <row r="185">
          <cell r="A185">
            <v>345495.20942554629</v>
          </cell>
        </row>
        <row r="186">
          <cell r="A186">
            <v>365936.37786533847</v>
          </cell>
        </row>
        <row r="187">
          <cell r="A187">
            <v>391289.53468961775</v>
          </cell>
        </row>
        <row r="188">
          <cell r="A188">
            <v>403506.9285949344</v>
          </cell>
        </row>
        <row r="189">
          <cell r="A189">
            <v>407268.62901710568</v>
          </cell>
        </row>
        <row r="190">
          <cell r="A190">
            <v>423960.73617803404</v>
          </cell>
        </row>
        <row r="191">
          <cell r="A191">
            <v>450807.05877374503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Parameters"/>
      <sheetName val="Annual Energy Summary (All)"/>
      <sheetName val="Customer Bills (Each)"/>
      <sheetName val="Imported Energy (Each)"/>
      <sheetName val="Exported Energy (Each)"/>
      <sheetName val="Installed PV (Each)"/>
      <sheetName val="Installed Battery (Each)"/>
    </sheetNames>
    <sheetDataSet>
      <sheetData sheetId="0"/>
      <sheetData sheetId="1">
        <row r="2">
          <cell r="B2">
            <v>1466.1483350000001</v>
          </cell>
          <cell r="C2">
            <v>914.932990586811</v>
          </cell>
          <cell r="D2">
            <v>551.21534441318897</v>
          </cell>
          <cell r="E2">
            <v>1091.7183234904501</v>
          </cell>
          <cell r="F2">
            <v>1.2250000000000001</v>
          </cell>
          <cell r="G2">
            <v>0</v>
          </cell>
        </row>
        <row r="3">
          <cell r="B3">
            <v>1466.1483350000001</v>
          </cell>
          <cell r="C3">
            <v>912.06068586607705</v>
          </cell>
          <cell r="D3">
            <v>554.08764913392201</v>
          </cell>
          <cell r="E3">
            <v>1146.09818631128</v>
          </cell>
          <cell r="F3">
            <v>1.2949999999999999</v>
          </cell>
          <cell r="G3">
            <v>0</v>
          </cell>
        </row>
        <row r="4">
          <cell r="B4">
            <v>1466.1483350000001</v>
          </cell>
          <cell r="C4">
            <v>912.35741113282904</v>
          </cell>
          <cell r="D4">
            <v>553.79092386717105</v>
          </cell>
          <cell r="E4">
            <v>1142.36761429786</v>
          </cell>
          <cell r="F4">
            <v>1.3049999999999999</v>
          </cell>
          <cell r="G4">
            <v>0</v>
          </cell>
        </row>
        <row r="5">
          <cell r="B5">
            <v>1466.1483350000001</v>
          </cell>
          <cell r="C5">
            <v>913.12086124559505</v>
          </cell>
          <cell r="D5">
            <v>553.02747375440504</v>
          </cell>
          <cell r="E5">
            <v>1129.2894259393399</v>
          </cell>
          <cell r="F5">
            <v>1.3049999999999999</v>
          </cell>
          <cell r="G5">
            <v>0</v>
          </cell>
        </row>
        <row r="6">
          <cell r="B6">
            <v>1466.1483350000001</v>
          </cell>
          <cell r="C6">
            <v>913.89136443158202</v>
          </cell>
          <cell r="D6">
            <v>552.25697056841796</v>
          </cell>
          <cell r="E6">
            <v>1116.21829065405</v>
          </cell>
          <cell r="F6">
            <v>1.3049999999999999</v>
          </cell>
          <cell r="G6">
            <v>0</v>
          </cell>
        </row>
        <row r="7">
          <cell r="B7">
            <v>1466.1483350000001</v>
          </cell>
          <cell r="C7">
            <v>914.67066504172794</v>
          </cell>
          <cell r="D7">
            <v>551.47766995827203</v>
          </cell>
          <cell r="E7">
            <v>1103.1559527929201</v>
          </cell>
          <cell r="F7">
            <v>1.3049999999999999</v>
          </cell>
          <cell r="G7">
            <v>0</v>
          </cell>
        </row>
        <row r="8">
          <cell r="B8">
            <v>1466.1483350000001</v>
          </cell>
          <cell r="C8">
            <v>904.09347369676698</v>
          </cell>
          <cell r="D8">
            <v>562.054861303233</v>
          </cell>
          <cell r="E8">
            <v>1089.76620420162</v>
          </cell>
          <cell r="F8">
            <v>1.3140000000000001</v>
          </cell>
          <cell r="G8">
            <v>0.05</v>
          </cell>
        </row>
        <row r="9">
          <cell r="B9">
            <v>1466.1483350000001</v>
          </cell>
          <cell r="C9">
            <v>603.47919598215901</v>
          </cell>
          <cell r="D9">
            <v>862.66913901784096</v>
          </cell>
          <cell r="E9">
            <v>995.56806396727302</v>
          </cell>
          <cell r="F9">
            <v>1.5115000000000001</v>
          </cell>
          <cell r="G9">
            <v>1.4059999999999999</v>
          </cell>
        </row>
        <row r="10">
          <cell r="B10">
            <v>1466.1483350000001</v>
          </cell>
          <cell r="C10">
            <v>301.09800442314099</v>
          </cell>
          <cell r="D10">
            <v>1165.05033057686</v>
          </cell>
          <cell r="E10">
            <v>884.05787800776</v>
          </cell>
          <cell r="F10">
            <v>1.7224999999999999</v>
          </cell>
          <cell r="G10">
            <v>2.9239999999999999</v>
          </cell>
        </row>
        <row r="11">
          <cell r="B11">
            <v>1466.1483350000001</v>
          </cell>
          <cell r="C11">
            <v>305.60849162894198</v>
          </cell>
          <cell r="D11">
            <v>1160.53984337106</v>
          </cell>
          <cell r="E11">
            <v>882.64319612887198</v>
          </cell>
          <cell r="F11">
            <v>1.7295</v>
          </cell>
          <cell r="G11">
            <v>2.9929999999999999</v>
          </cell>
        </row>
        <row r="12">
          <cell r="B12">
            <v>1466.1483350000001</v>
          </cell>
          <cell r="C12">
            <v>293.43308183069797</v>
          </cell>
          <cell r="D12">
            <v>1172.7152531693</v>
          </cell>
          <cell r="E12">
            <v>933.97966085742996</v>
          </cell>
          <cell r="F12">
            <v>1.7969999999999999</v>
          </cell>
          <cell r="G12">
            <v>3.3370000000000002</v>
          </cell>
        </row>
        <row r="13">
          <cell r="B13">
            <v>1466.1483350000001</v>
          </cell>
          <cell r="C13">
            <v>235.00795972166901</v>
          </cell>
          <cell r="D13">
            <v>1231.1403752783301</v>
          </cell>
          <cell r="E13">
            <v>1073.3120842450901</v>
          </cell>
          <cell r="F13">
            <v>1.9655</v>
          </cell>
          <cell r="G13">
            <v>4.4930000000000003</v>
          </cell>
        </row>
        <row r="14">
          <cell r="B14">
            <v>1466.1483350000001</v>
          </cell>
          <cell r="C14">
            <v>157.318288977409</v>
          </cell>
          <cell r="D14">
            <v>1308.8300460225901</v>
          </cell>
          <cell r="E14">
            <v>1265.1691726561201</v>
          </cell>
          <cell r="F14">
            <v>2.2105000000000001</v>
          </cell>
          <cell r="G14">
            <v>6.2309999999999999</v>
          </cell>
        </row>
        <row r="15">
          <cell r="B15">
            <v>1466.1483350000001</v>
          </cell>
          <cell r="C15">
            <v>131.34513835894401</v>
          </cell>
          <cell r="D15">
            <v>1334.8031966410599</v>
          </cell>
          <cell r="E15">
            <v>1345.2207851256201</v>
          </cell>
          <cell r="F15">
            <v>2.31</v>
          </cell>
          <cell r="G15">
            <v>7.04</v>
          </cell>
        </row>
        <row r="16">
          <cell r="B16">
            <v>1466.1483350000001</v>
          </cell>
          <cell r="C16">
            <v>121.468039664431</v>
          </cell>
          <cell r="D16">
            <v>1344.68029533557</v>
          </cell>
          <cell r="E16">
            <v>1458.87428823081</v>
          </cell>
          <cell r="F16">
            <v>2.4344999999999999</v>
          </cell>
          <cell r="G16">
            <v>7.8609999999999998</v>
          </cell>
        </row>
        <row r="17">
          <cell r="B17">
            <v>1466.1483350000001</v>
          </cell>
          <cell r="C17">
            <v>100.637883524261</v>
          </cell>
          <cell r="D17">
            <v>1365.51045147574</v>
          </cell>
          <cell r="E17">
            <v>1662.76502332313</v>
          </cell>
          <cell r="F17">
            <v>2.633</v>
          </cell>
          <cell r="G17">
            <v>9.5239999999999991</v>
          </cell>
        </row>
        <row r="18">
          <cell r="B18">
            <v>1466.1483350000001</v>
          </cell>
          <cell r="C18">
            <v>63.105993582893703</v>
          </cell>
          <cell r="D18">
            <v>1403.04234141711</v>
          </cell>
          <cell r="E18">
            <v>2147.7453339049398</v>
          </cell>
          <cell r="F18">
            <v>3.0710000000000002</v>
          </cell>
          <cell r="G18">
            <v>11.906000000000001</v>
          </cell>
        </row>
        <row r="19">
          <cell r="B19">
            <v>1466.1483350000001</v>
          </cell>
          <cell r="C19">
            <v>50.430612621307603</v>
          </cell>
          <cell r="D19">
            <v>1415.71772237869</v>
          </cell>
          <cell r="E19">
            <v>2463.7060231402802</v>
          </cell>
          <cell r="F19">
            <v>3.3540000000000001</v>
          </cell>
          <cell r="G19">
            <v>11.952999999999999</v>
          </cell>
        </row>
        <row r="20">
          <cell r="B20">
            <v>1466.1483350000001</v>
          </cell>
          <cell r="C20">
            <v>47.478841135396102</v>
          </cell>
          <cell r="D20">
            <v>1418.6694938646001</v>
          </cell>
          <cell r="E20">
            <v>2666.80731189069</v>
          </cell>
          <cell r="F20">
            <v>3.5335000000000001</v>
          </cell>
          <cell r="G20">
            <v>11.744</v>
          </cell>
        </row>
        <row r="21">
          <cell r="B21">
            <v>1466.1483350000001</v>
          </cell>
          <cell r="C21">
            <v>25.585722263749599</v>
          </cell>
          <cell r="D21">
            <v>1440.56261273625</v>
          </cell>
          <cell r="E21">
            <v>3214.9675080444499</v>
          </cell>
          <cell r="F21">
            <v>3.9944999999999999</v>
          </cell>
          <cell r="G21">
            <v>14.186999999999999</v>
          </cell>
        </row>
        <row r="22">
          <cell r="B22">
            <v>1466.1483350000001</v>
          </cell>
          <cell r="C22">
            <v>13.6788748735318</v>
          </cell>
          <cell r="D22">
            <v>1452.46946012647</v>
          </cell>
          <cell r="E22">
            <v>3719.03493633056</v>
          </cell>
          <cell r="F22">
            <v>4.4255000000000004</v>
          </cell>
          <cell r="G22">
            <v>17.007999999999999</v>
          </cell>
        </row>
      </sheetData>
      <sheetData sheetId="2">
        <row r="3">
          <cell r="A3">
            <v>205655.10359839242</v>
          </cell>
        </row>
        <row r="4">
          <cell r="A4">
            <v>211125.20608731755</v>
          </cell>
        </row>
        <row r="5">
          <cell r="A5">
            <v>228509.23870712955</v>
          </cell>
        </row>
        <row r="6">
          <cell r="A6">
            <v>249306.93969367657</v>
          </cell>
        </row>
        <row r="7">
          <cell r="A7">
            <v>271971.76118931087</v>
          </cell>
        </row>
        <row r="8">
          <cell r="A8">
            <v>296669.46005744155</v>
          </cell>
        </row>
        <row r="9">
          <cell r="A9">
            <v>320441.35628360038</v>
          </cell>
        </row>
        <row r="10">
          <cell r="A10">
            <v>262778.51115125936</v>
          </cell>
        </row>
        <row r="11">
          <cell r="A11">
            <v>194775.58677027244</v>
          </cell>
        </row>
        <row r="12">
          <cell r="A12">
            <v>214028.07455672836</v>
          </cell>
        </row>
        <row r="13">
          <cell r="A13">
            <v>227486.14644790252</v>
          </cell>
        </row>
        <row r="14">
          <cell r="A14">
            <v>223974.62918321771</v>
          </cell>
        </row>
        <row r="15">
          <cell r="A15">
            <v>210472.31602049863</v>
          </cell>
        </row>
        <row r="16">
          <cell r="A16">
            <v>217606.95549658246</v>
          </cell>
        </row>
        <row r="17">
          <cell r="A17">
            <v>229976.4060716283</v>
          </cell>
        </row>
        <row r="18">
          <cell r="A18">
            <v>240034.23457707005</v>
          </cell>
        </row>
        <row r="19">
          <cell r="A19">
            <v>252293.68276636847</v>
          </cell>
        </row>
        <row r="20">
          <cell r="A20">
            <v>289129.52271068527</v>
          </cell>
        </row>
        <row r="21">
          <cell r="A21">
            <v>316484.82442690816</v>
          </cell>
        </row>
        <row r="22">
          <cell r="A22">
            <v>365109.08504172316</v>
          </cell>
        </row>
        <row r="23">
          <cell r="A23">
            <v>441694.99298027396</v>
          </cell>
        </row>
        <row r="75">
          <cell r="A75">
            <v>162885.3934823751</v>
          </cell>
        </row>
        <row r="76">
          <cell r="A76">
            <v>181628.65121713965</v>
          </cell>
        </row>
        <row r="77">
          <cell r="A77">
            <v>195384.65076948493</v>
          </cell>
        </row>
        <row r="78">
          <cell r="A78">
            <v>208824.53563889864</v>
          </cell>
        </row>
        <row r="79">
          <cell r="A79">
            <v>223166.28780145932</v>
          </cell>
        </row>
        <row r="80">
          <cell r="A80">
            <v>238468.31362917519</v>
          </cell>
        </row>
        <row r="81">
          <cell r="A81">
            <v>252202.95069988642</v>
          </cell>
        </row>
        <row r="82">
          <cell r="A82">
            <v>200139.43222448128</v>
          </cell>
        </row>
        <row r="83">
          <cell r="A83">
            <v>130859.43992523981</v>
          </cell>
        </row>
        <row r="84">
          <cell r="A84">
            <v>140235.80448266718</v>
          </cell>
        </row>
        <row r="85">
          <cell r="A85">
            <v>149628.8300422889</v>
          </cell>
        </row>
        <row r="86">
          <cell r="A86">
            <v>146496.53983276107</v>
          </cell>
        </row>
        <row r="87">
          <cell r="A87">
            <v>134384.16218635917</v>
          </cell>
        </row>
        <row r="88">
          <cell r="A88">
            <v>134172.03294787271</v>
          </cell>
        </row>
        <row r="89">
          <cell r="A89">
            <v>142487.34212867243</v>
          </cell>
        </row>
        <row r="90">
          <cell r="A90">
            <v>143966.44469138552</v>
          </cell>
        </row>
        <row r="91">
          <cell r="A91">
            <v>125650.22095350643</v>
          </cell>
        </row>
        <row r="92">
          <cell r="A92">
            <v>104524.23064182732</v>
          </cell>
        </row>
        <row r="93">
          <cell r="A93">
            <v>105460.68361632348</v>
          </cell>
        </row>
        <row r="94">
          <cell r="A94">
            <v>61036.553760246541</v>
          </cell>
        </row>
        <row r="95">
          <cell r="A95">
            <v>1186.4751842827557</v>
          </cell>
        </row>
        <row r="171">
          <cell r="A171">
            <v>368540.49708076729</v>
          </cell>
        </row>
        <row r="172">
          <cell r="A172">
            <v>392753.85730445723</v>
          </cell>
        </row>
        <row r="173">
          <cell r="A173">
            <v>423893.88947661495</v>
          </cell>
        </row>
        <row r="174">
          <cell r="A174">
            <v>458131.47533257521</v>
          </cell>
        </row>
        <row r="175">
          <cell r="A175">
            <v>495138.04899077024</v>
          </cell>
        </row>
        <row r="176">
          <cell r="A176">
            <v>535137.77368661657</v>
          </cell>
        </row>
        <row r="177">
          <cell r="A177">
            <v>572644.3069834864</v>
          </cell>
        </row>
        <row r="178">
          <cell r="A178">
            <v>462917.94337574061</v>
          </cell>
        </row>
        <row r="179">
          <cell r="A179">
            <v>325635.02669551218</v>
          </cell>
        </row>
        <row r="180">
          <cell r="A180">
            <v>354263.87903939548</v>
          </cell>
        </row>
        <row r="181">
          <cell r="A181">
            <v>377114.97649019159</v>
          </cell>
        </row>
        <row r="182">
          <cell r="A182">
            <v>370471.16901597875</v>
          </cell>
        </row>
        <row r="183">
          <cell r="A183">
            <v>344856.47820685775</v>
          </cell>
        </row>
        <row r="184">
          <cell r="A184">
            <v>351778.9884444552</v>
          </cell>
        </row>
        <row r="185">
          <cell r="A185">
            <v>372463.74820030102</v>
          </cell>
        </row>
        <row r="186">
          <cell r="A186">
            <v>384000.67926845566</v>
          </cell>
        </row>
        <row r="187">
          <cell r="A187">
            <v>377943.90371987451</v>
          </cell>
        </row>
        <row r="188">
          <cell r="A188">
            <v>393653.75335251197</v>
          </cell>
        </row>
        <row r="189">
          <cell r="A189">
            <v>421945.5080432315</v>
          </cell>
        </row>
        <row r="190">
          <cell r="A190">
            <v>426145.63880196982</v>
          </cell>
        </row>
        <row r="191">
          <cell r="A191">
            <v>442881.46816455672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Parameters"/>
      <sheetName val="Annual Energy Summary (All)"/>
      <sheetName val="Customer Bills (Each)"/>
      <sheetName val="Imported Energy (Each)"/>
      <sheetName val="Exported Energy (Each)"/>
      <sheetName val="Installed PV (Each)"/>
      <sheetName val="Installed Battery (Each)"/>
    </sheetNames>
    <sheetDataSet>
      <sheetData sheetId="0"/>
      <sheetData sheetId="1">
        <row r="2">
          <cell r="B2">
            <v>1466.1483350000001</v>
          </cell>
          <cell r="C2">
            <v>913.26365865278001</v>
          </cell>
          <cell r="D2">
            <v>552.88467634721997</v>
          </cell>
          <cell r="E2">
            <v>1123.07039967023</v>
          </cell>
          <cell r="F2">
            <v>1.2549999999999999</v>
          </cell>
          <cell r="G2">
            <v>0</v>
          </cell>
        </row>
        <row r="3">
          <cell r="B3">
            <v>1466.1483350000001</v>
          </cell>
          <cell r="C3">
            <v>911.61983096931499</v>
          </cell>
          <cell r="D3">
            <v>554.52850403068499</v>
          </cell>
          <cell r="E3">
            <v>1155.12820415752</v>
          </cell>
          <cell r="F3">
            <v>1.3049999999999999</v>
          </cell>
          <cell r="G3">
            <v>0</v>
          </cell>
        </row>
        <row r="4">
          <cell r="B4">
            <v>1466.1483350000001</v>
          </cell>
          <cell r="C4">
            <v>912.37415339782297</v>
          </cell>
          <cell r="D4">
            <v>553.77418160217701</v>
          </cell>
          <cell r="E4">
            <v>1142.04088811475</v>
          </cell>
          <cell r="F4">
            <v>1.3049999999999999</v>
          </cell>
          <cell r="G4">
            <v>0</v>
          </cell>
        </row>
        <row r="5">
          <cell r="B5">
            <v>1466.1483350000001</v>
          </cell>
          <cell r="C5">
            <v>913.13771051291803</v>
          </cell>
          <cell r="D5">
            <v>553.01062448708205</v>
          </cell>
          <cell r="E5">
            <v>1128.96280675856</v>
          </cell>
          <cell r="F5">
            <v>1.3049999999999999</v>
          </cell>
          <cell r="G5">
            <v>0</v>
          </cell>
        </row>
        <row r="6">
          <cell r="B6">
            <v>1466.1483350000001</v>
          </cell>
          <cell r="C6">
            <v>913.90837323383005</v>
          </cell>
          <cell r="D6">
            <v>552.23996176617004</v>
          </cell>
          <cell r="E6">
            <v>1115.8918310081999</v>
          </cell>
          <cell r="F6">
            <v>1.3049999999999999</v>
          </cell>
          <cell r="G6">
            <v>0</v>
          </cell>
        </row>
        <row r="7">
          <cell r="B7">
            <v>1466.1483350000001</v>
          </cell>
          <cell r="C7">
            <v>914.68801351054606</v>
          </cell>
          <cell r="D7">
            <v>551.46032148945403</v>
          </cell>
          <cell r="E7">
            <v>1102.82983281363</v>
          </cell>
          <cell r="F7">
            <v>1.3049999999999999</v>
          </cell>
          <cell r="G7">
            <v>0</v>
          </cell>
        </row>
        <row r="8">
          <cell r="B8">
            <v>1466.1483350000001</v>
          </cell>
          <cell r="C8">
            <v>915.48310403702601</v>
          </cell>
          <cell r="D8">
            <v>550.66523096297396</v>
          </cell>
          <cell r="E8">
            <v>1089.7832848688299</v>
          </cell>
          <cell r="F8">
            <v>1.3049999999999999</v>
          </cell>
          <cell r="G8">
            <v>0</v>
          </cell>
        </row>
        <row r="9">
          <cell r="B9">
            <v>1466.1483350000001</v>
          </cell>
          <cell r="C9">
            <v>911.04215451504001</v>
          </cell>
          <cell r="D9">
            <v>555.10618048495996</v>
          </cell>
          <cell r="E9">
            <v>1083.61675464069</v>
          </cell>
          <cell r="F9">
            <v>1.3160000000000001</v>
          </cell>
          <cell r="G9">
            <v>2.4E-2</v>
          </cell>
        </row>
        <row r="10">
          <cell r="B10">
            <v>1466.1483350000001</v>
          </cell>
          <cell r="C10">
            <v>884.87863862529503</v>
          </cell>
          <cell r="D10">
            <v>581.26969637470495</v>
          </cell>
          <cell r="E10">
            <v>1095.8040032864001</v>
          </cell>
          <cell r="F10">
            <v>1.3640000000000001</v>
          </cell>
          <cell r="G10">
            <v>0.14399999999999999</v>
          </cell>
        </row>
        <row r="11">
          <cell r="B11">
            <v>1466.1483350000001</v>
          </cell>
          <cell r="C11">
            <v>842.78989182399698</v>
          </cell>
          <cell r="D11">
            <v>623.35844317600299</v>
          </cell>
          <cell r="E11">
            <v>1130.83912985132</v>
          </cell>
          <cell r="F11">
            <v>1.446</v>
          </cell>
          <cell r="G11">
            <v>0.35599999999999998</v>
          </cell>
        </row>
        <row r="12">
          <cell r="B12">
            <v>1466.1483350000001</v>
          </cell>
          <cell r="C12">
            <v>809.51497234359795</v>
          </cell>
          <cell r="D12">
            <v>656.63336265640203</v>
          </cell>
          <cell r="E12">
            <v>1158.8799056456801</v>
          </cell>
          <cell r="F12">
            <v>1.5189999999999999</v>
          </cell>
          <cell r="G12">
            <v>0.57699999999999996</v>
          </cell>
        </row>
        <row r="13">
          <cell r="B13">
            <v>1466.1483350000001</v>
          </cell>
          <cell r="C13">
            <v>696.87924541156201</v>
          </cell>
          <cell r="D13">
            <v>769.26908958843796</v>
          </cell>
          <cell r="E13">
            <v>1307.8904130245101</v>
          </cell>
          <cell r="F13">
            <v>1.7484999999999999</v>
          </cell>
          <cell r="G13">
            <v>1.3759999999999999</v>
          </cell>
        </row>
        <row r="14">
          <cell r="B14">
            <v>1466.1483350000001</v>
          </cell>
          <cell r="C14">
            <v>458.30692896681501</v>
          </cell>
          <cell r="D14">
            <v>1007.84140603318</v>
          </cell>
          <cell r="E14">
            <v>1383.8356018391</v>
          </cell>
          <cell r="F14">
            <v>2.0190000000000001</v>
          </cell>
          <cell r="G14">
            <v>2.9140000000000001</v>
          </cell>
        </row>
        <row r="15">
          <cell r="B15">
            <v>1466.1483350000001</v>
          </cell>
          <cell r="C15">
            <v>194.36744236273199</v>
          </cell>
          <cell r="D15">
            <v>1271.78089263727</v>
          </cell>
          <cell r="E15">
            <v>1443.1162295654501</v>
          </cell>
          <cell r="F15">
            <v>2.3184999999999998</v>
          </cell>
          <cell r="G15">
            <v>4.6790000000000003</v>
          </cell>
        </row>
        <row r="16">
          <cell r="B16">
            <v>1466.1483350000001</v>
          </cell>
          <cell r="C16">
            <v>186.75718326510901</v>
          </cell>
          <cell r="D16">
            <v>1279.3911517348899</v>
          </cell>
          <cell r="E16">
            <v>1510.7995985305099</v>
          </cell>
          <cell r="F16">
            <v>2.4035000000000002</v>
          </cell>
          <cell r="G16">
            <v>5.375</v>
          </cell>
        </row>
        <row r="17">
          <cell r="B17">
            <v>1466.1483350000001</v>
          </cell>
          <cell r="C17">
            <v>184.70100382266801</v>
          </cell>
          <cell r="D17">
            <v>1281.4473311773299</v>
          </cell>
          <cell r="E17">
            <v>1558.4249954289801</v>
          </cell>
          <cell r="F17">
            <v>2.468</v>
          </cell>
          <cell r="G17">
            <v>5.97</v>
          </cell>
        </row>
        <row r="18">
          <cell r="B18">
            <v>1466.1483350000001</v>
          </cell>
          <cell r="C18">
            <v>155.07894459387501</v>
          </cell>
          <cell r="D18">
            <v>1311.06939040612</v>
          </cell>
          <cell r="E18">
            <v>1732.3551683774499</v>
          </cell>
          <cell r="F18">
            <v>2.6520000000000001</v>
          </cell>
          <cell r="G18">
            <v>7.1180000000000003</v>
          </cell>
        </row>
        <row r="19">
          <cell r="B19">
            <v>1466.1483350000001</v>
          </cell>
          <cell r="C19">
            <v>76.552503083356896</v>
          </cell>
          <cell r="D19">
            <v>1389.59583191664</v>
          </cell>
          <cell r="E19">
            <v>2346.9811079809601</v>
          </cell>
          <cell r="F19">
            <v>3.2109999999999999</v>
          </cell>
          <cell r="G19">
            <v>9.5269999999999992</v>
          </cell>
        </row>
        <row r="20">
          <cell r="B20">
            <v>1466.1483350000001</v>
          </cell>
          <cell r="C20">
            <v>38.1392697916027</v>
          </cell>
          <cell r="D20">
            <v>1428.0090652084</v>
          </cell>
          <cell r="E20">
            <v>2892.6034836183699</v>
          </cell>
          <cell r="F20">
            <v>3.6930000000000001</v>
          </cell>
          <cell r="G20">
            <v>12.05</v>
          </cell>
        </row>
        <row r="21">
          <cell r="B21">
            <v>1466.1483350000001</v>
          </cell>
          <cell r="C21">
            <v>31.012304437539498</v>
          </cell>
          <cell r="D21">
            <v>1435.1360305624601</v>
          </cell>
          <cell r="E21">
            <v>3148.38936043486</v>
          </cell>
          <cell r="F21">
            <v>3.9215</v>
          </cell>
          <cell r="G21">
            <v>13.298999999999999</v>
          </cell>
        </row>
        <row r="22">
          <cell r="B22">
            <v>1466.1483350000001</v>
          </cell>
          <cell r="C22">
            <v>19.738439737872501</v>
          </cell>
          <cell r="D22">
            <v>1446.40989526213</v>
          </cell>
          <cell r="E22">
            <v>3492.86530737565</v>
          </cell>
          <cell r="F22">
            <v>4.2240000000000002</v>
          </cell>
          <cell r="G22">
            <v>15.81</v>
          </cell>
        </row>
      </sheetData>
      <sheetData sheetId="2">
        <row r="3">
          <cell r="A3">
            <v>117093.94947828322</v>
          </cell>
        </row>
        <row r="4">
          <cell r="A4">
            <v>118107.0347404897</v>
          </cell>
        </row>
        <row r="5">
          <cell r="A5">
            <v>130899.60794358372</v>
          </cell>
        </row>
        <row r="6">
          <cell r="A6">
            <v>144983.99934720501</v>
          </cell>
        </row>
        <row r="7">
          <cell r="A7">
            <v>160485.10671391065</v>
          </cell>
        </row>
        <row r="8">
          <cell r="A8">
            <v>177539.53452944025</v>
          </cell>
        </row>
        <row r="9">
          <cell r="A9">
            <v>196296.74597874659</v>
          </cell>
        </row>
        <row r="10">
          <cell r="A10">
            <v>214266.66825519162</v>
          </cell>
        </row>
        <row r="11">
          <cell r="A11">
            <v>225257.80912583598</v>
          </cell>
        </row>
        <row r="12">
          <cell r="A12">
            <v>231421.55262634889</v>
          </cell>
        </row>
        <row r="13">
          <cell r="A13">
            <v>241536.33785790668</v>
          </cell>
        </row>
        <row r="14">
          <cell r="A14">
            <v>225141.40947040447</v>
          </cell>
        </row>
        <row r="15">
          <cell r="A15">
            <v>193755.36739742433</v>
          </cell>
        </row>
        <row r="16">
          <cell r="A16">
            <v>160022.62985611381</v>
          </cell>
        </row>
        <row r="17">
          <cell r="A17">
            <v>170450.95842125369</v>
          </cell>
        </row>
        <row r="18">
          <cell r="A18">
            <v>185770.05929514955</v>
          </cell>
        </row>
        <row r="19">
          <cell r="A19">
            <v>201282.41428347351</v>
          </cell>
        </row>
        <row r="20">
          <cell r="A20">
            <v>255809.02953471991</v>
          </cell>
        </row>
        <row r="21">
          <cell r="A21">
            <v>333626.05765491264</v>
          </cell>
        </row>
        <row r="22">
          <cell r="A22">
            <v>365120.92259130004</v>
          </cell>
        </row>
        <row r="23">
          <cell r="A23">
            <v>446492.2595367101</v>
          </cell>
        </row>
        <row r="75">
          <cell r="A75">
            <v>249720.05865898845</v>
          </cell>
        </row>
        <row r="76">
          <cell r="A76">
            <v>274116.55908651021</v>
          </cell>
        </row>
        <row r="77">
          <cell r="A77">
            <v>293000.55652354646</v>
          </cell>
        </row>
        <row r="78">
          <cell r="A78">
            <v>313154.32210346783</v>
          </cell>
        </row>
        <row r="79">
          <cell r="A79">
            <v>334660.39910245925</v>
          </cell>
        </row>
        <row r="80">
          <cell r="A80">
            <v>357606.38335774565</v>
          </cell>
        </row>
        <row r="81">
          <cell r="A81">
            <v>382085.4381384055</v>
          </cell>
        </row>
        <row r="82">
          <cell r="A82">
            <v>407879.92364878155</v>
          </cell>
        </row>
        <row r="83">
          <cell r="A83">
            <v>432475.65972782916</v>
          </cell>
        </row>
        <row r="84">
          <cell r="A84">
            <v>453948.39729037596</v>
          </cell>
        </row>
        <row r="85">
          <cell r="A85">
            <v>476735.25436170655</v>
          </cell>
        </row>
        <row r="86">
          <cell r="A86">
            <v>473661.27704467293</v>
          </cell>
        </row>
        <row r="87">
          <cell r="A87">
            <v>379593.16763948149</v>
          </cell>
        </row>
        <row r="88">
          <cell r="A88">
            <v>240157.21495258537</v>
          </cell>
        </row>
        <row r="89">
          <cell r="A89">
            <v>256941.27603382969</v>
          </cell>
        </row>
        <row r="90">
          <cell r="A90">
            <v>275497.21355615201</v>
          </cell>
        </row>
        <row r="91">
          <cell r="A91">
            <v>269686.407327961</v>
          </cell>
        </row>
        <row r="92">
          <cell r="A92">
            <v>168911.28505497341</v>
          </cell>
        </row>
        <row r="93">
          <cell r="A93">
            <v>77200.899809542476</v>
          </cell>
        </row>
        <row r="94">
          <cell r="A94">
            <v>69115.028142449577</v>
          </cell>
        </row>
        <row r="95">
          <cell r="A95">
            <v>5550.5913941925855</v>
          </cell>
        </row>
        <row r="171">
          <cell r="A171">
            <v>366814.00813727174</v>
          </cell>
        </row>
        <row r="172">
          <cell r="A172">
            <v>392223.59382699977</v>
          </cell>
        </row>
        <row r="173">
          <cell r="A173">
            <v>423900.16446713055</v>
          </cell>
        </row>
        <row r="174">
          <cell r="A174">
            <v>458138.32145067269</v>
          </cell>
        </row>
        <row r="175">
          <cell r="A175">
            <v>495145.5058163699</v>
          </cell>
        </row>
        <row r="176">
          <cell r="A176">
            <v>535145.91788718582</v>
          </cell>
        </row>
        <row r="177">
          <cell r="A177">
            <v>578382.18411715177</v>
          </cell>
        </row>
        <row r="178">
          <cell r="A178">
            <v>622146.59190397256</v>
          </cell>
        </row>
        <row r="179">
          <cell r="A179">
            <v>657733.46885366517</v>
          </cell>
        </row>
        <row r="180">
          <cell r="A180">
            <v>685369.94991672493</v>
          </cell>
        </row>
        <row r="181">
          <cell r="A181">
            <v>718271.59221961314</v>
          </cell>
        </row>
        <row r="182">
          <cell r="A182">
            <v>698802.68651507748</v>
          </cell>
        </row>
        <row r="183">
          <cell r="A183">
            <v>573348.53503690613</v>
          </cell>
        </row>
        <row r="184">
          <cell r="A184">
            <v>400179.84480869904</v>
          </cell>
        </row>
        <row r="185">
          <cell r="A185">
            <v>427392.2344550835</v>
          </cell>
        </row>
        <row r="186">
          <cell r="A186">
            <v>461267.27285130124</v>
          </cell>
        </row>
        <row r="187">
          <cell r="A187">
            <v>470968.82161143451</v>
          </cell>
        </row>
        <row r="188">
          <cell r="A188">
            <v>424720.31458969327</v>
          </cell>
        </row>
        <row r="189">
          <cell r="A189">
            <v>410826.95746445516</v>
          </cell>
        </row>
        <row r="190">
          <cell r="A190">
            <v>434235.95073374972</v>
          </cell>
        </row>
        <row r="191">
          <cell r="A191">
            <v>452042.85093090264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Parameters"/>
      <sheetName val="Annual Energy Summary (All)"/>
      <sheetName val="Customer Bills (Each)"/>
      <sheetName val="Imported Energy (Each)"/>
      <sheetName val="Exported Energy (Each)"/>
      <sheetName val="Installed PV (Each)"/>
      <sheetName val="Installed Battery (Each)"/>
    </sheetNames>
    <sheetDataSet>
      <sheetData sheetId="0"/>
      <sheetData sheetId="1">
        <row r="2">
          <cell r="B2">
            <v>1466.1483350000001</v>
          </cell>
          <cell r="C2">
            <v>912.88158078448203</v>
          </cell>
          <cell r="D2">
            <v>553.26675421551704</v>
          </cell>
          <cell r="E2">
            <v>1132.75122041434</v>
          </cell>
          <cell r="F2">
            <v>1.2649999999999999</v>
          </cell>
          <cell r="G2">
            <v>0</v>
          </cell>
        </row>
        <row r="3">
          <cell r="B3">
            <v>1466.1483350000001</v>
          </cell>
          <cell r="C3">
            <v>911.62280888348198</v>
          </cell>
          <cell r="D3">
            <v>554.52552611651799</v>
          </cell>
          <cell r="E3">
            <v>1155.0503489100199</v>
          </cell>
          <cell r="F3">
            <v>1.3049999999999999</v>
          </cell>
          <cell r="G3">
            <v>0</v>
          </cell>
        </row>
        <row r="4">
          <cell r="B4">
            <v>1466.1483350000001</v>
          </cell>
          <cell r="C4">
            <v>912.37719074698998</v>
          </cell>
          <cell r="D4">
            <v>553.77114425300999</v>
          </cell>
          <cell r="E4">
            <v>1141.9630923022501</v>
          </cell>
          <cell r="F4">
            <v>1.3049999999999999</v>
          </cell>
          <cell r="G4">
            <v>0</v>
          </cell>
        </row>
        <row r="5">
          <cell r="B5">
            <v>1466.1483350000001</v>
          </cell>
          <cell r="C5">
            <v>913.14077308708499</v>
          </cell>
          <cell r="D5">
            <v>553.00756191291498</v>
          </cell>
          <cell r="E5">
            <v>1128.8850361710599</v>
          </cell>
          <cell r="F5">
            <v>1.3049999999999999</v>
          </cell>
          <cell r="G5">
            <v>0</v>
          </cell>
        </row>
        <row r="6">
          <cell r="B6">
            <v>1466.1483350000001</v>
          </cell>
          <cell r="C6">
            <v>913.91146782632995</v>
          </cell>
          <cell r="D6">
            <v>552.23686717367002</v>
          </cell>
          <cell r="E6">
            <v>1115.81409243903</v>
          </cell>
          <cell r="F6">
            <v>1.3049999999999999</v>
          </cell>
          <cell r="G6">
            <v>0</v>
          </cell>
        </row>
        <row r="7">
          <cell r="B7">
            <v>1466.1483350000001</v>
          </cell>
          <cell r="C7">
            <v>914.69118121471297</v>
          </cell>
          <cell r="D7">
            <v>551.45715378528701</v>
          </cell>
          <cell r="E7">
            <v>1102.75216735613</v>
          </cell>
          <cell r="F7">
            <v>1.3049999999999999</v>
          </cell>
          <cell r="G7">
            <v>0</v>
          </cell>
        </row>
        <row r="8">
          <cell r="B8">
            <v>1466.1483350000001</v>
          </cell>
          <cell r="C8">
            <v>915.48632661898296</v>
          </cell>
          <cell r="D8">
            <v>550.66200838101702</v>
          </cell>
          <cell r="E8">
            <v>1089.70567428912</v>
          </cell>
          <cell r="F8">
            <v>1.3049999999999999</v>
          </cell>
          <cell r="G8">
            <v>0</v>
          </cell>
        </row>
        <row r="9">
          <cell r="B9">
            <v>1466.1483350000001</v>
          </cell>
          <cell r="C9">
            <v>911.04537313503999</v>
          </cell>
          <cell r="D9">
            <v>555.10296186495896</v>
          </cell>
          <cell r="E9">
            <v>1083.53914009903</v>
          </cell>
          <cell r="F9">
            <v>1.3160000000000001</v>
          </cell>
          <cell r="G9">
            <v>2.4E-2</v>
          </cell>
        </row>
        <row r="10">
          <cell r="B10">
            <v>1466.1483350000001</v>
          </cell>
          <cell r="C10">
            <v>911.89171321848801</v>
          </cell>
          <cell r="D10">
            <v>554.25662178151197</v>
          </cell>
          <cell r="E10">
            <v>1070.46504705863</v>
          </cell>
          <cell r="F10">
            <v>1.3160000000000001</v>
          </cell>
          <cell r="G10">
            <v>2.4E-2</v>
          </cell>
        </row>
        <row r="11">
          <cell r="B11">
            <v>1466.1483350000001</v>
          </cell>
          <cell r="C11">
            <v>884.95432622653698</v>
          </cell>
          <cell r="D11">
            <v>581.194008773463</v>
          </cell>
          <cell r="E11">
            <v>1087.3475351320701</v>
          </cell>
          <cell r="F11">
            <v>1.369</v>
          </cell>
          <cell r="G11">
            <v>0.152</v>
          </cell>
        </row>
        <row r="12">
          <cell r="B12">
            <v>1466.1483350000001</v>
          </cell>
          <cell r="C12">
            <v>869.62000211969098</v>
          </cell>
          <cell r="D12">
            <v>596.52833288030899</v>
          </cell>
          <cell r="E12">
            <v>1098.3446019103201</v>
          </cell>
          <cell r="F12">
            <v>1.409</v>
          </cell>
          <cell r="G12">
            <v>0.246</v>
          </cell>
        </row>
        <row r="13">
          <cell r="B13">
            <v>1466.1483350000001</v>
          </cell>
          <cell r="C13">
            <v>827.05201387974796</v>
          </cell>
          <cell r="D13">
            <v>639.09632112025099</v>
          </cell>
          <cell r="E13">
            <v>1155.80437461612</v>
          </cell>
          <cell r="F13">
            <v>1.5115000000000001</v>
          </cell>
          <cell r="G13">
            <v>0.56000000000000005</v>
          </cell>
        </row>
        <row r="14">
          <cell r="B14">
            <v>1466.1483350000001</v>
          </cell>
          <cell r="C14">
            <v>795.70642430550697</v>
          </cell>
          <cell r="D14">
            <v>670.441910694493</v>
          </cell>
          <cell r="E14">
            <v>1203.23018610748</v>
          </cell>
          <cell r="F14">
            <v>1.599</v>
          </cell>
          <cell r="G14">
            <v>0.83499999999999996</v>
          </cell>
        </row>
        <row r="15">
          <cell r="B15">
            <v>1466.1483350000001</v>
          </cell>
          <cell r="C15">
            <v>741.22118028550904</v>
          </cell>
          <cell r="D15">
            <v>724.92715471449105</v>
          </cell>
          <cell r="E15">
            <v>1302.3267803400599</v>
          </cell>
          <cell r="F15">
            <v>1.738</v>
          </cell>
          <cell r="G15">
            <v>1.298</v>
          </cell>
        </row>
        <row r="16">
          <cell r="B16">
            <v>1466.1483350000001</v>
          </cell>
          <cell r="C16">
            <v>700.95149831872504</v>
          </cell>
          <cell r="D16">
            <v>765.19683668127402</v>
          </cell>
          <cell r="E16">
            <v>1373.34001232732</v>
          </cell>
          <cell r="F16">
            <v>1.8485</v>
          </cell>
          <cell r="G16">
            <v>1.694</v>
          </cell>
        </row>
        <row r="17">
          <cell r="B17">
            <v>1466.1483350000001</v>
          </cell>
          <cell r="C17">
            <v>636.88171001881005</v>
          </cell>
          <cell r="D17">
            <v>829.26662498119003</v>
          </cell>
          <cell r="E17">
            <v>1519.3671298167001</v>
          </cell>
          <cell r="F17">
            <v>2.024</v>
          </cell>
          <cell r="G17">
            <v>2.524</v>
          </cell>
        </row>
        <row r="18">
          <cell r="B18">
            <v>1466.1483350000001</v>
          </cell>
          <cell r="C18">
            <v>592.50983232449198</v>
          </cell>
          <cell r="D18">
            <v>873.63850267550799</v>
          </cell>
          <cell r="E18">
            <v>1673.3700652769501</v>
          </cell>
          <cell r="F18">
            <v>2.19</v>
          </cell>
          <cell r="G18">
            <v>3.411</v>
          </cell>
        </row>
        <row r="19">
          <cell r="B19">
            <v>1466.1483350000001</v>
          </cell>
          <cell r="C19">
            <v>561.93270319043495</v>
          </cell>
          <cell r="D19">
            <v>904.21563180956502</v>
          </cell>
          <cell r="E19">
            <v>1838.2306993183499</v>
          </cell>
          <cell r="F19">
            <v>2.3860000000000001</v>
          </cell>
          <cell r="G19">
            <v>4.1870000000000003</v>
          </cell>
        </row>
        <row r="20">
          <cell r="B20">
            <v>1466.1483350000001</v>
          </cell>
          <cell r="C20">
            <v>537.12151120912904</v>
          </cell>
          <cell r="D20">
            <v>929.02682379087105</v>
          </cell>
          <cell r="E20">
            <v>1962.5015150269501</v>
          </cell>
          <cell r="F20">
            <v>2.5314999999999999</v>
          </cell>
          <cell r="G20">
            <v>4.9050000000000002</v>
          </cell>
        </row>
        <row r="21">
          <cell r="B21">
            <v>1466.1483350000001</v>
          </cell>
          <cell r="C21">
            <v>488.17296987466</v>
          </cell>
          <cell r="D21">
            <v>977.97536512533998</v>
          </cell>
          <cell r="E21">
            <v>2232.9327290801398</v>
          </cell>
          <cell r="F21">
            <v>2.7934999999999999</v>
          </cell>
          <cell r="G21">
            <v>5.8550000000000004</v>
          </cell>
        </row>
        <row r="22">
          <cell r="B22">
            <v>1466.1483350000001</v>
          </cell>
          <cell r="C22">
            <v>466.34015402898399</v>
          </cell>
          <cell r="D22">
            <v>999.80818097101599</v>
          </cell>
          <cell r="E22">
            <v>2445.9278002439501</v>
          </cell>
          <cell r="F22">
            <v>3.0045000000000002</v>
          </cell>
          <cell r="G22">
            <v>7.0010000000000003</v>
          </cell>
        </row>
      </sheetData>
      <sheetData sheetId="2">
        <row r="3">
          <cell r="A3">
            <v>31136.947299939307</v>
          </cell>
        </row>
        <row r="4">
          <cell r="A4">
            <v>26758.419328261578</v>
          </cell>
        </row>
        <row r="5">
          <cell r="A5">
            <v>33258.212395005678</v>
          </cell>
        </row>
        <row r="6">
          <cell r="A6">
            <v>40626.71846872793</v>
          </cell>
        </row>
        <row r="7">
          <cell r="A7">
            <v>48961.332954917576</v>
          </cell>
        </row>
        <row r="8">
          <cell r="A8">
            <v>58369.474760697849</v>
          </cell>
        </row>
        <row r="9">
          <cell r="A9">
            <v>68969.566724491437</v>
          </cell>
        </row>
        <row r="10">
          <cell r="A10">
            <v>78344.097840828166</v>
          </cell>
        </row>
        <row r="11">
          <cell r="A11">
            <v>91527.421091518307</v>
          </cell>
        </row>
        <row r="12">
          <cell r="A12">
            <v>94639.867377447852</v>
          </cell>
        </row>
        <row r="13">
          <cell r="A13">
            <v>103355.02464713453</v>
          </cell>
        </row>
        <row r="14">
          <cell r="A14">
            <v>102223.76481763845</v>
          </cell>
        </row>
        <row r="15">
          <cell r="A15">
            <v>105503.99332528011</v>
          </cell>
        </row>
        <row r="16">
          <cell r="A16">
            <v>103357.42536907629</v>
          </cell>
        </row>
        <row r="17">
          <cell r="A17">
            <v>106272.00687414892</v>
          </cell>
        </row>
        <row r="18">
          <cell r="A18">
            <v>102408.05218107678</v>
          </cell>
        </row>
        <row r="19">
          <cell r="A19">
            <v>103721.63964867692</v>
          </cell>
        </row>
        <row r="20">
          <cell r="A20">
            <v>109157.28192241218</v>
          </cell>
        </row>
        <row r="21">
          <cell r="A21">
            <v>120868.7289986859</v>
          </cell>
        </row>
        <row r="22">
          <cell r="A22">
            <v>125245.63954452572</v>
          </cell>
        </row>
        <row r="23">
          <cell r="A23">
            <v>138245.46163085013</v>
          </cell>
        </row>
        <row r="75">
          <cell r="A75">
            <v>335315.09978155181</v>
          </cell>
        </row>
        <row r="76">
          <cell r="A76">
            <v>365465.65454727714</v>
          </cell>
        </row>
        <row r="77">
          <cell r="A77">
            <v>390642.47821834456</v>
          </cell>
        </row>
        <row r="78">
          <cell r="A78">
            <v>417512.17656268482</v>
          </cell>
        </row>
        <row r="79">
          <cell r="A79">
            <v>446184.80518041475</v>
          </cell>
        </row>
        <row r="80">
          <cell r="A80">
            <v>476777.14205013978</v>
          </cell>
        </row>
        <row r="81">
          <cell r="A81">
            <v>509413.38181694329</v>
          </cell>
        </row>
        <row r="82">
          <cell r="A82">
            <v>543803.32713324367</v>
          </cell>
        </row>
        <row r="83">
          <cell r="A83">
            <v>580909.2050099409</v>
          </cell>
        </row>
        <row r="84">
          <cell r="A84">
            <v>615897.7504329927</v>
          </cell>
        </row>
        <row r="85">
          <cell r="A85">
            <v>654073.97219723684</v>
          </cell>
        </row>
        <row r="86">
          <cell r="A86">
            <v>687240.89002267469</v>
          </cell>
        </row>
        <row r="87">
          <cell r="A87">
            <v>723091.65841438714</v>
          </cell>
        </row>
        <row r="88">
          <cell r="A88">
            <v>748781.18432866782</v>
          </cell>
        </row>
        <row r="89">
          <cell r="A89">
            <v>779736.15337409452</v>
          </cell>
        </row>
        <row r="90">
          <cell r="A90">
            <v>796796.32835373585</v>
          </cell>
        </row>
        <row r="91">
          <cell r="A91">
            <v>825607.76703441131</v>
          </cell>
        </row>
        <row r="92">
          <cell r="A92">
            <v>861551.7403025165</v>
          </cell>
        </row>
        <row r="93">
          <cell r="A93">
            <v>900418.43095709779</v>
          </cell>
        </row>
        <row r="94">
          <cell r="A94">
            <v>915593.52584748995</v>
          </cell>
        </row>
        <row r="95">
          <cell r="A95">
            <v>958871.06332459312</v>
          </cell>
        </row>
        <row r="171">
          <cell r="A171">
            <v>366452.04708149086</v>
          </cell>
        </row>
        <row r="172">
          <cell r="A172">
            <v>392224.07387553889</v>
          </cell>
        </row>
        <row r="173">
          <cell r="A173">
            <v>423900.69061335083</v>
          </cell>
        </row>
        <row r="174">
          <cell r="A174">
            <v>458138.89503141271</v>
          </cell>
        </row>
        <row r="175">
          <cell r="A175">
            <v>495146.13813533256</v>
          </cell>
        </row>
        <row r="176">
          <cell r="A176">
            <v>535146.61681083729</v>
          </cell>
        </row>
        <row r="177">
          <cell r="A177">
            <v>578382.94854143413</v>
          </cell>
        </row>
        <row r="178">
          <cell r="A178">
            <v>622147.42497407121</v>
          </cell>
        </row>
        <row r="179">
          <cell r="A179">
            <v>672436.62610145926</v>
          </cell>
        </row>
        <row r="180">
          <cell r="A180">
            <v>710537.61781044072</v>
          </cell>
        </row>
        <row r="181">
          <cell r="A181">
            <v>757428.99684437213</v>
          </cell>
        </row>
        <row r="182">
          <cell r="A182">
            <v>789464.65484031348</v>
          </cell>
        </row>
        <row r="183">
          <cell r="A183">
            <v>828595.6517396674</v>
          </cell>
        </row>
        <row r="184">
          <cell r="A184">
            <v>852138.60969774437</v>
          </cell>
        </row>
        <row r="185">
          <cell r="A185">
            <v>886008.16024824348</v>
          </cell>
        </row>
        <row r="186">
          <cell r="A186">
            <v>899204.38053481223</v>
          </cell>
        </row>
        <row r="187">
          <cell r="A187">
            <v>929329.40668308863</v>
          </cell>
        </row>
        <row r="188">
          <cell r="A188">
            <v>970709.02222492849</v>
          </cell>
        </row>
        <row r="189">
          <cell r="A189">
            <v>1021287.1599557836</v>
          </cell>
        </row>
        <row r="190">
          <cell r="A190">
            <v>1040839.1653920166</v>
          </cell>
        </row>
        <row r="191">
          <cell r="A191">
            <v>1097116.5249554429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8611A-7116-4852-81D8-030412AAE602}">
  <dimension ref="A1:AA45"/>
  <sheetViews>
    <sheetView tabSelected="1" topLeftCell="J15" workbookViewId="0">
      <selection activeCell="P40" sqref="P40"/>
    </sheetView>
  </sheetViews>
  <sheetFormatPr defaultRowHeight="14.6" x14ac:dyDescent="0.4"/>
  <cols>
    <col min="22" max="27" width="12.3046875" customWidth="1"/>
  </cols>
  <sheetData>
    <row r="1" spans="1:25" ht="35.6" x14ac:dyDescent="0.9">
      <c r="A1" s="17" t="s">
        <v>24</v>
      </c>
      <c r="B1" s="17"/>
      <c r="C1" s="17"/>
      <c r="D1" s="17"/>
      <c r="E1" s="17"/>
      <c r="F1" s="17"/>
      <c r="H1" s="17" t="s">
        <v>29</v>
      </c>
      <c r="O1" s="17" t="s">
        <v>43</v>
      </c>
    </row>
    <row r="2" spans="1:25" ht="37.299999999999997" x14ac:dyDescent="0.4">
      <c r="A2" s="18" t="s">
        <v>0</v>
      </c>
      <c r="B2" s="19" t="s">
        <v>14</v>
      </c>
      <c r="C2" s="20" t="s">
        <v>15</v>
      </c>
      <c r="D2" s="21" t="s">
        <v>16</v>
      </c>
      <c r="E2" s="21" t="s">
        <v>17</v>
      </c>
      <c r="F2" s="21" t="s">
        <v>18</v>
      </c>
      <c r="H2" s="18" t="s">
        <v>0</v>
      </c>
      <c r="I2" s="19" t="s">
        <v>14</v>
      </c>
      <c r="J2" s="20" t="s">
        <v>15</v>
      </c>
      <c r="K2" s="21" t="s">
        <v>16</v>
      </c>
      <c r="L2" s="21" t="s">
        <v>17</v>
      </c>
      <c r="M2" s="21" t="s">
        <v>18</v>
      </c>
      <c r="O2" s="18" t="s">
        <v>0</v>
      </c>
      <c r="P2" s="19" t="s">
        <v>14</v>
      </c>
      <c r="Q2" s="20" t="s">
        <v>15</v>
      </c>
      <c r="R2" s="21" t="s">
        <v>16</v>
      </c>
      <c r="S2" s="21" t="s">
        <v>17</v>
      </c>
      <c r="T2" s="21" t="s">
        <v>18</v>
      </c>
    </row>
    <row r="3" spans="1:25" x14ac:dyDescent="0.4">
      <c r="A3" s="10">
        <v>2018</v>
      </c>
      <c r="B3">
        <f>'Figure Data'!B49</f>
        <v>0.33550000000000002</v>
      </c>
      <c r="C3">
        <f>'Figure Data'!C49</f>
        <v>0.77700000000000002</v>
      </c>
      <c r="D3">
        <f>'Figure Data'!D49</f>
        <v>1.2250000000000001</v>
      </c>
      <c r="E3">
        <f>'Figure Data'!E49</f>
        <v>1.2549999999999999</v>
      </c>
      <c r="F3">
        <f>'Figure Data'!F49</f>
        <v>1.2649999999999999</v>
      </c>
      <c r="H3" s="10">
        <v>2018</v>
      </c>
      <c r="I3">
        <f>B3/261*1000</f>
        <v>1.2854406130268199</v>
      </c>
      <c r="J3">
        <f t="shared" ref="J3:J22" si="0">C3/261*1000</f>
        <v>2.9770114942528738</v>
      </c>
      <c r="K3">
        <f t="shared" ref="K3:K22" si="1">D3/261*1000</f>
        <v>4.6934865900383143</v>
      </c>
      <c r="L3">
        <f t="shared" ref="L3:L22" si="2">E3/261*1000</f>
        <v>4.8084291187739456</v>
      </c>
      <c r="M3">
        <f t="shared" ref="M3:M22" si="3">F3/261*1000</f>
        <v>4.8467432950191567</v>
      </c>
      <c r="O3" s="10">
        <v>2018</v>
      </c>
      <c r="P3" t="str">
        <f>IF(AND(I3&gt;=$X$5,I3&lt;$Y$5),$W$5,IF(AND(I3&gt;=$X$6,I3&lt;$Y$6),$W$6,IF(AND(I3&gt;=$X$7,I3&lt;$Y$7),$W$7,IF(I3&gt;=$X$7,"PV_XL",""))))</f>
        <v>PV_S</v>
      </c>
      <c r="Q3" t="str">
        <f t="shared" ref="Q3:Q22" si="4">IF(AND(J3&gt;=$X$5,J3&lt;$Y$5),$W$5,IF(AND(J3&gt;=$X$6,J3&lt;$Y$6),$W$6,IF(AND(J3&gt;=$X$7,J3&lt;$Y$7),$W$7,IF(J3&gt;=$X$7,"PV_XL",""))))</f>
        <v>PV_S</v>
      </c>
      <c r="R3" t="str">
        <f t="shared" ref="R3:R22" si="5">IF(AND(K3&gt;=$X$5,K3&lt;$Y$5),$W$5,IF(AND(K3&gt;=$X$6,K3&lt;$Y$6),$W$6,IF(AND(K3&gt;=$X$7,K3&lt;$Y$7),$W$7,IF(K3&gt;=$X$7,"PV_XL",""))))</f>
        <v>PV_M</v>
      </c>
      <c r="S3" t="str">
        <f t="shared" ref="S3:S22" si="6">IF(AND(L3&gt;=$X$5,L3&lt;$Y$5),$W$5,IF(AND(L3&gt;=$X$6,L3&lt;$Y$6),$W$6,IF(AND(L3&gt;=$X$7,L3&lt;$Y$7),$W$7,IF(L3&gt;=$X$7,"PV_XL",""))))</f>
        <v>PV_M</v>
      </c>
      <c r="T3" t="str">
        <f t="shared" ref="T3:T22" si="7">IF(AND(M3&gt;=$X$5,M3&lt;$Y$5),$W$5,IF(AND(M3&gt;=$X$6,M3&lt;$Y$6),$W$6,IF(AND(M3&gt;=$X$7,M3&lt;$Y$7),$W$7,IF(M3&gt;=$X$7,"PV_XL",""))))</f>
        <v>PV_M</v>
      </c>
      <c r="W3" s="10" t="s">
        <v>31</v>
      </c>
    </row>
    <row r="4" spans="1:25" x14ac:dyDescent="0.4">
      <c r="A4" s="10">
        <v>2019</v>
      </c>
      <c r="B4">
        <f>'Figure Data'!B50</f>
        <v>0.38550000000000001</v>
      </c>
      <c r="C4">
        <f>'Figure Data'!C50</f>
        <v>0.87050000000000005</v>
      </c>
      <c r="D4">
        <f>'Figure Data'!D50</f>
        <v>1.2949999999999999</v>
      </c>
      <c r="E4">
        <f>'Figure Data'!E50</f>
        <v>1.3049999999999999</v>
      </c>
      <c r="F4">
        <f>'Figure Data'!F50</f>
        <v>1.3049999999999999</v>
      </c>
      <c r="H4" s="10">
        <v>2019</v>
      </c>
      <c r="I4">
        <f t="shared" ref="I4:I22" si="8">B4/261*1000</f>
        <v>1.4770114942528736</v>
      </c>
      <c r="J4">
        <f t="shared" si="0"/>
        <v>3.3352490421455943</v>
      </c>
      <c r="K4">
        <f t="shared" si="1"/>
        <v>4.9616858237547889</v>
      </c>
      <c r="L4">
        <f t="shared" si="2"/>
        <v>5</v>
      </c>
      <c r="M4">
        <f t="shared" si="3"/>
        <v>5</v>
      </c>
      <c r="O4" s="10">
        <v>2019</v>
      </c>
      <c r="P4" t="str">
        <f t="shared" ref="P4:P22" si="9">IF(AND(I4&gt;=$X$5,I4&lt;$Y$5),$W$5,IF(AND(I4&gt;=$X$6,I4&lt;$Y$6),$W$6,IF(AND(I4&gt;=$X$7,I4&lt;$Y$7),$W$7,IF(I4&gt;=$X$7,"PV_XL",""))))</f>
        <v>PV_S</v>
      </c>
      <c r="Q4" t="str">
        <f t="shared" si="4"/>
        <v>PV_S</v>
      </c>
      <c r="R4" t="str">
        <f t="shared" si="5"/>
        <v>PV_M</v>
      </c>
      <c r="S4" t="str">
        <f t="shared" si="6"/>
        <v>PV_M</v>
      </c>
      <c r="T4" t="str">
        <f t="shared" si="7"/>
        <v>PV_M</v>
      </c>
      <c r="W4" s="33" t="s">
        <v>32</v>
      </c>
      <c r="X4" s="33" t="s">
        <v>33</v>
      </c>
      <c r="Y4" s="33" t="s">
        <v>34</v>
      </c>
    </row>
    <row r="5" spans="1:25" x14ac:dyDescent="0.4">
      <c r="A5" s="10">
        <v>2020</v>
      </c>
      <c r="B5">
        <f>'Figure Data'!B51</f>
        <v>0.39800000000000002</v>
      </c>
      <c r="C5">
        <f>'Figure Data'!C51</f>
        <v>0.90249999999999997</v>
      </c>
      <c r="D5">
        <f>'Figure Data'!D51</f>
        <v>1.3049999999999999</v>
      </c>
      <c r="E5">
        <f>'Figure Data'!E51</f>
        <v>1.3049999999999999</v>
      </c>
      <c r="F5">
        <f>'Figure Data'!F51</f>
        <v>1.3049999999999999</v>
      </c>
      <c r="H5" s="10">
        <v>2020</v>
      </c>
      <c r="I5">
        <f t="shared" si="8"/>
        <v>1.524904214559387</v>
      </c>
      <c r="J5">
        <f t="shared" si="0"/>
        <v>3.4578544061302683</v>
      </c>
      <c r="K5">
        <f t="shared" si="1"/>
        <v>5</v>
      </c>
      <c r="L5">
        <f t="shared" si="2"/>
        <v>5</v>
      </c>
      <c r="M5">
        <f t="shared" si="3"/>
        <v>5</v>
      </c>
      <c r="O5" s="10">
        <v>2020</v>
      </c>
      <c r="P5" t="str">
        <f t="shared" si="9"/>
        <v>PV_S</v>
      </c>
      <c r="Q5" t="str">
        <f t="shared" si="4"/>
        <v>PV_S</v>
      </c>
      <c r="R5" t="str">
        <f t="shared" si="5"/>
        <v>PV_M</v>
      </c>
      <c r="S5" t="str">
        <f t="shared" si="6"/>
        <v>PV_M</v>
      </c>
      <c r="T5" t="str">
        <f t="shared" si="7"/>
        <v>PV_M</v>
      </c>
      <c r="W5" t="s">
        <v>35</v>
      </c>
      <c r="X5">
        <v>0.5</v>
      </c>
      <c r="Y5">
        <v>4</v>
      </c>
    </row>
    <row r="6" spans="1:25" x14ac:dyDescent="0.4">
      <c r="A6" s="10">
        <v>2021</v>
      </c>
      <c r="B6">
        <f>'Figure Data'!B52</f>
        <v>0.40649999999999997</v>
      </c>
      <c r="C6">
        <f>'Figure Data'!C52</f>
        <v>0.90749999999999997</v>
      </c>
      <c r="D6">
        <f>'Figure Data'!D52</f>
        <v>1.3049999999999999</v>
      </c>
      <c r="E6">
        <f>'Figure Data'!E52</f>
        <v>1.3049999999999999</v>
      </c>
      <c r="F6">
        <f>'Figure Data'!F52</f>
        <v>1.3049999999999999</v>
      </c>
      <c r="H6" s="10">
        <v>2021</v>
      </c>
      <c r="I6">
        <f t="shared" si="8"/>
        <v>1.5574712643678159</v>
      </c>
      <c r="J6">
        <f t="shared" si="0"/>
        <v>3.4770114942528734</v>
      </c>
      <c r="K6">
        <f t="shared" si="1"/>
        <v>5</v>
      </c>
      <c r="L6">
        <f t="shared" si="2"/>
        <v>5</v>
      </c>
      <c r="M6">
        <f t="shared" si="3"/>
        <v>5</v>
      </c>
      <c r="O6" s="10">
        <v>2021</v>
      </c>
      <c r="P6" t="str">
        <f t="shared" si="9"/>
        <v>PV_S</v>
      </c>
      <c r="Q6" t="str">
        <f t="shared" si="4"/>
        <v>PV_S</v>
      </c>
      <c r="R6" t="str">
        <f t="shared" si="5"/>
        <v>PV_M</v>
      </c>
      <c r="S6" t="str">
        <f t="shared" si="6"/>
        <v>PV_M</v>
      </c>
      <c r="T6" t="str">
        <f t="shared" si="7"/>
        <v>PV_M</v>
      </c>
      <c r="W6" t="s">
        <v>36</v>
      </c>
      <c r="X6">
        <v>4</v>
      </c>
      <c r="Y6">
        <v>8</v>
      </c>
    </row>
    <row r="7" spans="1:25" x14ac:dyDescent="0.4">
      <c r="A7" s="10">
        <v>2022</v>
      </c>
      <c r="B7">
        <f>'Figure Data'!B53</f>
        <v>0.47749999999999998</v>
      </c>
      <c r="C7">
        <f>'Figure Data'!C53</f>
        <v>0.90749999999999997</v>
      </c>
      <c r="D7">
        <f>'Figure Data'!D53</f>
        <v>1.3049999999999999</v>
      </c>
      <c r="E7">
        <f>'Figure Data'!E53</f>
        <v>1.3049999999999999</v>
      </c>
      <c r="F7">
        <f>'Figure Data'!F53</f>
        <v>1.3049999999999999</v>
      </c>
      <c r="H7" s="10">
        <v>2022</v>
      </c>
      <c r="I7">
        <f t="shared" si="8"/>
        <v>1.8295019157088122</v>
      </c>
      <c r="J7">
        <f t="shared" si="0"/>
        <v>3.4770114942528734</v>
      </c>
      <c r="K7">
        <f t="shared" si="1"/>
        <v>5</v>
      </c>
      <c r="L7">
        <f t="shared" si="2"/>
        <v>5</v>
      </c>
      <c r="M7">
        <f t="shared" si="3"/>
        <v>5</v>
      </c>
      <c r="O7" s="10">
        <v>2022</v>
      </c>
      <c r="P7" t="str">
        <f t="shared" si="9"/>
        <v>PV_S</v>
      </c>
      <c r="Q7" t="str">
        <f t="shared" si="4"/>
        <v>PV_S</v>
      </c>
      <c r="R7" t="str">
        <f t="shared" si="5"/>
        <v>PV_M</v>
      </c>
      <c r="S7" t="str">
        <f t="shared" si="6"/>
        <v>PV_M</v>
      </c>
      <c r="T7" t="str">
        <f t="shared" si="7"/>
        <v>PV_M</v>
      </c>
      <c r="W7" t="s">
        <v>37</v>
      </c>
      <c r="X7">
        <v>8</v>
      </c>
      <c r="Y7">
        <v>12</v>
      </c>
    </row>
    <row r="8" spans="1:25" x14ac:dyDescent="0.4">
      <c r="A8" s="10">
        <v>2023</v>
      </c>
      <c r="B8">
        <f>'Figure Data'!B54</f>
        <v>1.1619999999999999</v>
      </c>
      <c r="C8">
        <f>'Figure Data'!C54</f>
        <v>1.1924999999999999</v>
      </c>
      <c r="D8">
        <f>'Figure Data'!D54</f>
        <v>1.3049999999999999</v>
      </c>
      <c r="E8">
        <f>'Figure Data'!E54</f>
        <v>1.3049999999999999</v>
      </c>
      <c r="F8">
        <f>'Figure Data'!F54</f>
        <v>1.3049999999999999</v>
      </c>
      <c r="H8" s="10">
        <v>2023</v>
      </c>
      <c r="I8">
        <f t="shared" si="8"/>
        <v>4.4521072796934869</v>
      </c>
      <c r="J8">
        <f t="shared" si="0"/>
        <v>4.5689655172413781</v>
      </c>
      <c r="K8">
        <f t="shared" si="1"/>
        <v>5</v>
      </c>
      <c r="L8">
        <f t="shared" si="2"/>
        <v>5</v>
      </c>
      <c r="M8">
        <f t="shared" si="3"/>
        <v>5</v>
      </c>
      <c r="O8" s="10">
        <v>2023</v>
      </c>
      <c r="P8" t="str">
        <f t="shared" si="9"/>
        <v>PV_M</v>
      </c>
      <c r="Q8" t="str">
        <f t="shared" si="4"/>
        <v>PV_M</v>
      </c>
      <c r="R8" t="str">
        <f t="shared" si="5"/>
        <v>PV_M</v>
      </c>
      <c r="S8" t="str">
        <f t="shared" si="6"/>
        <v>PV_M</v>
      </c>
      <c r="T8" t="str">
        <f t="shared" si="7"/>
        <v>PV_M</v>
      </c>
    </row>
    <row r="9" spans="1:25" x14ac:dyDescent="0.4">
      <c r="A9" s="10">
        <v>2024</v>
      </c>
      <c r="B9">
        <f>'Figure Data'!B55</f>
        <v>1.4424999999999999</v>
      </c>
      <c r="C9">
        <f>'Figure Data'!C55</f>
        <v>1.5305</v>
      </c>
      <c r="D9">
        <f>'Figure Data'!D55</f>
        <v>1.3140000000000001</v>
      </c>
      <c r="E9">
        <f>'Figure Data'!E55</f>
        <v>1.3049999999999999</v>
      </c>
      <c r="F9">
        <f>'Figure Data'!F55</f>
        <v>1.3049999999999999</v>
      </c>
      <c r="H9" s="10">
        <v>2024</v>
      </c>
      <c r="I9">
        <f t="shared" si="8"/>
        <v>5.5268199233716473</v>
      </c>
      <c r="J9">
        <f t="shared" si="0"/>
        <v>5.8639846743295019</v>
      </c>
      <c r="K9">
        <f t="shared" si="1"/>
        <v>5.0344827586206895</v>
      </c>
      <c r="L9">
        <f t="shared" si="2"/>
        <v>5</v>
      </c>
      <c r="M9">
        <f t="shared" si="3"/>
        <v>5</v>
      </c>
      <c r="O9" s="10">
        <v>2024</v>
      </c>
      <c r="P9" t="str">
        <f t="shared" si="9"/>
        <v>PV_M</v>
      </c>
      <c r="Q9" t="str">
        <f t="shared" si="4"/>
        <v>PV_M</v>
      </c>
      <c r="R9" t="str">
        <f t="shared" si="5"/>
        <v>PV_M</v>
      </c>
      <c r="S9" t="str">
        <f t="shared" si="6"/>
        <v>PV_M</v>
      </c>
      <c r="T9" t="str">
        <f t="shared" si="7"/>
        <v>PV_M</v>
      </c>
      <c r="W9" t="s">
        <v>38</v>
      </c>
    </row>
    <row r="10" spans="1:25" x14ac:dyDescent="0.4">
      <c r="A10" s="10">
        <v>2025</v>
      </c>
      <c r="B10">
        <f>'Figure Data'!B56</f>
        <v>1.5075000000000001</v>
      </c>
      <c r="C10">
        <f>'Figure Data'!C56</f>
        <v>1.5365</v>
      </c>
      <c r="D10">
        <f>'Figure Data'!D56</f>
        <v>1.5115000000000001</v>
      </c>
      <c r="E10">
        <f>'Figure Data'!E56</f>
        <v>1.3160000000000001</v>
      </c>
      <c r="F10">
        <f>'Figure Data'!F56</f>
        <v>1.3160000000000001</v>
      </c>
      <c r="H10" s="10">
        <v>2025</v>
      </c>
      <c r="I10">
        <f t="shared" si="8"/>
        <v>5.7758620689655178</v>
      </c>
      <c r="J10">
        <f t="shared" si="0"/>
        <v>5.8869731800766285</v>
      </c>
      <c r="K10">
        <f t="shared" si="1"/>
        <v>5.7911877394636022</v>
      </c>
      <c r="L10">
        <f t="shared" si="2"/>
        <v>5.0421455938697317</v>
      </c>
      <c r="M10">
        <f t="shared" si="3"/>
        <v>5.0421455938697317</v>
      </c>
      <c r="O10" s="10">
        <v>2025</v>
      </c>
      <c r="P10" t="str">
        <f t="shared" si="9"/>
        <v>PV_M</v>
      </c>
      <c r="Q10" t="str">
        <f t="shared" si="4"/>
        <v>PV_M</v>
      </c>
      <c r="R10" t="str">
        <f t="shared" si="5"/>
        <v>PV_M</v>
      </c>
      <c r="S10" t="str">
        <f t="shared" si="6"/>
        <v>PV_M</v>
      </c>
      <c r="T10" t="str">
        <f t="shared" si="7"/>
        <v>PV_M</v>
      </c>
      <c r="W10" s="33" t="s">
        <v>32</v>
      </c>
      <c r="X10" s="33" t="s">
        <v>33</v>
      </c>
      <c r="Y10" s="33" t="s">
        <v>34</v>
      </c>
    </row>
    <row r="11" spans="1:25" x14ac:dyDescent="0.4">
      <c r="A11" s="10">
        <v>2026</v>
      </c>
      <c r="B11">
        <f>'Figure Data'!B57</f>
        <v>1.5565</v>
      </c>
      <c r="C11">
        <f>'Figure Data'!C57</f>
        <v>1.5465</v>
      </c>
      <c r="D11">
        <f>'Figure Data'!D57</f>
        <v>1.7224999999999999</v>
      </c>
      <c r="E11">
        <f>'Figure Data'!E57</f>
        <v>1.3640000000000001</v>
      </c>
      <c r="F11">
        <f>'Figure Data'!F57</f>
        <v>1.3160000000000001</v>
      </c>
      <c r="H11" s="10">
        <v>2026</v>
      </c>
      <c r="I11">
        <f t="shared" si="8"/>
        <v>5.9636015325670497</v>
      </c>
      <c r="J11">
        <f t="shared" si="0"/>
        <v>5.9252873563218387</v>
      </c>
      <c r="K11">
        <f t="shared" si="1"/>
        <v>6.5996168582375478</v>
      </c>
      <c r="L11">
        <f t="shared" si="2"/>
        <v>5.2260536398467439</v>
      </c>
      <c r="M11">
        <f t="shared" si="3"/>
        <v>5.0421455938697317</v>
      </c>
      <c r="O11" s="10">
        <v>2026</v>
      </c>
      <c r="P11" t="str">
        <f t="shared" si="9"/>
        <v>PV_M</v>
      </c>
      <c r="Q11" t="str">
        <f t="shared" si="4"/>
        <v>PV_M</v>
      </c>
      <c r="R11" t="str">
        <f t="shared" si="5"/>
        <v>PV_M</v>
      </c>
      <c r="S11" t="str">
        <f t="shared" si="6"/>
        <v>PV_M</v>
      </c>
      <c r="T11" t="str">
        <f t="shared" si="7"/>
        <v>PV_M</v>
      </c>
      <c r="W11" t="s">
        <v>39</v>
      </c>
      <c r="X11">
        <v>0.5</v>
      </c>
      <c r="Y11">
        <v>10</v>
      </c>
    </row>
    <row r="12" spans="1:25" x14ac:dyDescent="0.4">
      <c r="A12" s="10">
        <v>2027</v>
      </c>
      <c r="B12">
        <f>'Figure Data'!B58</f>
        <v>1.897</v>
      </c>
      <c r="C12">
        <f>'Figure Data'!C58</f>
        <v>1.7484999999999999</v>
      </c>
      <c r="D12">
        <f>'Figure Data'!D58</f>
        <v>1.7295</v>
      </c>
      <c r="E12">
        <f>'Figure Data'!E58</f>
        <v>1.446</v>
      </c>
      <c r="F12">
        <f>'Figure Data'!F58</f>
        <v>1.369</v>
      </c>
      <c r="H12" s="10">
        <v>2027</v>
      </c>
      <c r="I12">
        <f t="shared" si="8"/>
        <v>7.2681992337164756</v>
      </c>
      <c r="J12">
        <f t="shared" si="0"/>
        <v>6.6992337164750948</v>
      </c>
      <c r="K12">
        <f t="shared" si="1"/>
        <v>6.6264367816091951</v>
      </c>
      <c r="L12">
        <f t="shared" si="2"/>
        <v>5.5402298850574709</v>
      </c>
      <c r="M12">
        <f t="shared" si="3"/>
        <v>5.245210727969349</v>
      </c>
      <c r="O12" s="10">
        <v>2027</v>
      </c>
      <c r="P12" t="str">
        <f t="shared" si="9"/>
        <v>PV_M</v>
      </c>
      <c r="Q12" t="str">
        <f t="shared" si="4"/>
        <v>PV_M</v>
      </c>
      <c r="R12" t="str">
        <f t="shared" si="5"/>
        <v>PV_M</v>
      </c>
      <c r="S12" t="str">
        <f t="shared" si="6"/>
        <v>PV_M</v>
      </c>
      <c r="T12" t="str">
        <f t="shared" si="7"/>
        <v>PV_M</v>
      </c>
      <c r="W12" t="s">
        <v>40</v>
      </c>
      <c r="X12">
        <v>10</v>
      </c>
      <c r="Y12">
        <v>20</v>
      </c>
    </row>
    <row r="13" spans="1:25" x14ac:dyDescent="0.4">
      <c r="A13" s="10">
        <v>2028</v>
      </c>
      <c r="B13">
        <f>'Figure Data'!B59</f>
        <v>2.1745000000000001</v>
      </c>
      <c r="C13">
        <f>'Figure Data'!C59</f>
        <v>1.9330000000000001</v>
      </c>
      <c r="D13">
        <f>'Figure Data'!D59</f>
        <v>1.7969999999999999</v>
      </c>
      <c r="E13">
        <f>'Figure Data'!E59</f>
        <v>1.5189999999999999</v>
      </c>
      <c r="F13">
        <f>'Figure Data'!F59</f>
        <v>1.409</v>
      </c>
      <c r="H13" s="10">
        <v>2028</v>
      </c>
      <c r="I13">
        <f t="shared" si="8"/>
        <v>8.3314176245210732</v>
      </c>
      <c r="J13">
        <f t="shared" si="0"/>
        <v>7.4061302681992336</v>
      </c>
      <c r="K13">
        <f t="shared" si="1"/>
        <v>6.8850574712643677</v>
      </c>
      <c r="L13">
        <f t="shared" si="2"/>
        <v>5.8199233716475094</v>
      </c>
      <c r="M13">
        <f t="shared" si="3"/>
        <v>5.3984674329501923</v>
      </c>
      <c r="O13" s="10">
        <v>2028</v>
      </c>
      <c r="P13" t="str">
        <f t="shared" si="9"/>
        <v>PV_L</v>
      </c>
      <c r="Q13" t="str">
        <f t="shared" si="4"/>
        <v>PV_M</v>
      </c>
      <c r="R13" t="str">
        <f t="shared" si="5"/>
        <v>PV_M</v>
      </c>
      <c r="S13" t="str">
        <f t="shared" si="6"/>
        <v>PV_M</v>
      </c>
      <c r="T13" t="str">
        <f t="shared" si="7"/>
        <v>PV_M</v>
      </c>
      <c r="W13" t="s">
        <v>41</v>
      </c>
      <c r="X13">
        <v>20</v>
      </c>
      <c r="Y13">
        <v>30</v>
      </c>
    </row>
    <row r="14" spans="1:25" x14ac:dyDescent="0.4">
      <c r="A14" s="10">
        <v>2029</v>
      </c>
      <c r="B14">
        <f>'Figure Data'!B60</f>
        <v>2.2685</v>
      </c>
      <c r="C14">
        <f>'Figure Data'!C60</f>
        <v>2.0139999999999998</v>
      </c>
      <c r="D14">
        <f>'Figure Data'!D60</f>
        <v>1.9655</v>
      </c>
      <c r="E14">
        <f>'Figure Data'!E60</f>
        <v>1.7484999999999999</v>
      </c>
      <c r="F14">
        <f>'Figure Data'!F60</f>
        <v>1.5115000000000001</v>
      </c>
      <c r="H14" s="10">
        <v>2029</v>
      </c>
      <c r="I14">
        <f t="shared" si="8"/>
        <v>8.6915708812260526</v>
      </c>
      <c r="J14">
        <f t="shared" si="0"/>
        <v>7.71647509578544</v>
      </c>
      <c r="K14">
        <f t="shared" si="1"/>
        <v>7.5306513409961688</v>
      </c>
      <c r="L14">
        <f t="shared" si="2"/>
        <v>6.6992337164750948</v>
      </c>
      <c r="M14">
        <f t="shared" si="3"/>
        <v>5.7911877394636022</v>
      </c>
      <c r="O14" s="10">
        <v>2029</v>
      </c>
      <c r="P14" t="str">
        <f t="shared" si="9"/>
        <v>PV_L</v>
      </c>
      <c r="Q14" t="str">
        <f t="shared" si="4"/>
        <v>PV_M</v>
      </c>
      <c r="R14" t="str">
        <f t="shared" si="5"/>
        <v>PV_M</v>
      </c>
      <c r="S14" t="str">
        <f t="shared" si="6"/>
        <v>PV_M</v>
      </c>
      <c r="T14" t="str">
        <f t="shared" si="7"/>
        <v>PV_M</v>
      </c>
    </row>
    <row r="15" spans="1:25" x14ac:dyDescent="0.4">
      <c r="A15" s="10">
        <v>2030</v>
      </c>
      <c r="B15">
        <f>'Figure Data'!B61</f>
        <v>2.4060000000000001</v>
      </c>
      <c r="C15">
        <f>'Figure Data'!C61</f>
        <v>2.0590000000000002</v>
      </c>
      <c r="D15">
        <f>'Figure Data'!D61</f>
        <v>2.2105000000000001</v>
      </c>
      <c r="E15">
        <f>'Figure Data'!E61</f>
        <v>2.0190000000000001</v>
      </c>
      <c r="F15">
        <f>'Figure Data'!F61</f>
        <v>1.599</v>
      </c>
      <c r="H15" s="10">
        <v>2030</v>
      </c>
      <c r="I15">
        <f t="shared" si="8"/>
        <v>9.2183908045977017</v>
      </c>
      <c r="J15">
        <f t="shared" si="0"/>
        <v>7.8888888888888893</v>
      </c>
      <c r="K15">
        <f t="shared" si="1"/>
        <v>8.4693486590038329</v>
      </c>
      <c r="L15">
        <f t="shared" si="2"/>
        <v>7.7356321839080469</v>
      </c>
      <c r="M15">
        <f t="shared" si="3"/>
        <v>6.126436781609196</v>
      </c>
      <c r="O15" s="10">
        <v>2030</v>
      </c>
      <c r="P15" t="str">
        <f t="shared" si="9"/>
        <v>PV_L</v>
      </c>
      <c r="Q15" t="str">
        <f t="shared" si="4"/>
        <v>PV_M</v>
      </c>
      <c r="R15" t="str">
        <f t="shared" si="5"/>
        <v>PV_L</v>
      </c>
      <c r="S15" t="str">
        <f t="shared" si="6"/>
        <v>PV_M</v>
      </c>
      <c r="T15" t="str">
        <f t="shared" si="7"/>
        <v>PV_M</v>
      </c>
    </row>
    <row r="16" spans="1:25" x14ac:dyDescent="0.4">
      <c r="A16" s="10">
        <v>2031</v>
      </c>
      <c r="B16">
        <f>'Figure Data'!B62</f>
        <v>2.7355</v>
      </c>
      <c r="C16">
        <f>'Figure Data'!C62</f>
        <v>2.3405</v>
      </c>
      <c r="D16">
        <f>'Figure Data'!D62</f>
        <v>2.31</v>
      </c>
      <c r="E16">
        <f>'Figure Data'!E62</f>
        <v>2.3184999999999998</v>
      </c>
      <c r="F16">
        <f>'Figure Data'!F62</f>
        <v>1.738</v>
      </c>
      <c r="H16" s="10">
        <v>2031</v>
      </c>
      <c r="I16">
        <f t="shared" si="8"/>
        <v>10.480842911877396</v>
      </c>
      <c r="J16">
        <f t="shared" si="0"/>
        <v>8.9674329501915704</v>
      </c>
      <c r="K16">
        <f t="shared" si="1"/>
        <v>8.8505747126436791</v>
      </c>
      <c r="L16">
        <f t="shared" si="2"/>
        <v>8.883141762452107</v>
      </c>
      <c r="M16">
        <f t="shared" si="3"/>
        <v>6.6590038314176239</v>
      </c>
      <c r="O16" s="10">
        <v>2031</v>
      </c>
      <c r="P16" t="str">
        <f t="shared" si="9"/>
        <v>PV_L</v>
      </c>
      <c r="Q16" t="str">
        <f t="shared" si="4"/>
        <v>PV_L</v>
      </c>
      <c r="R16" t="str">
        <f t="shared" si="5"/>
        <v>PV_L</v>
      </c>
      <c r="S16" t="str">
        <f t="shared" si="6"/>
        <v>PV_L</v>
      </c>
      <c r="T16" t="str">
        <f t="shared" si="7"/>
        <v>PV_M</v>
      </c>
    </row>
    <row r="17" spans="1:27" x14ac:dyDescent="0.4">
      <c r="A17" s="10">
        <v>2032</v>
      </c>
      <c r="B17">
        <f>'Figure Data'!B63</f>
        <v>3.0005000000000002</v>
      </c>
      <c r="C17">
        <f>'Figure Data'!C63</f>
        <v>2.5249999999999999</v>
      </c>
      <c r="D17">
        <f>'Figure Data'!D63</f>
        <v>2.4344999999999999</v>
      </c>
      <c r="E17">
        <f>'Figure Data'!E63</f>
        <v>2.4035000000000002</v>
      </c>
      <c r="F17">
        <f>'Figure Data'!F63</f>
        <v>1.8485</v>
      </c>
      <c r="H17" s="10">
        <v>2032</v>
      </c>
      <c r="I17">
        <f t="shared" si="8"/>
        <v>11.496168582375478</v>
      </c>
      <c r="J17">
        <f t="shared" si="0"/>
        <v>9.6743295019157092</v>
      </c>
      <c r="K17">
        <f t="shared" si="1"/>
        <v>9.3275862068965516</v>
      </c>
      <c r="L17">
        <f t="shared" si="2"/>
        <v>9.2088122605363996</v>
      </c>
      <c r="M17">
        <f t="shared" si="3"/>
        <v>7.0823754789272035</v>
      </c>
      <c r="O17" s="10">
        <v>2032</v>
      </c>
      <c r="P17" t="str">
        <f t="shared" si="9"/>
        <v>PV_L</v>
      </c>
      <c r="Q17" t="str">
        <f t="shared" si="4"/>
        <v>PV_L</v>
      </c>
      <c r="R17" t="str">
        <f t="shared" si="5"/>
        <v>PV_L</v>
      </c>
      <c r="S17" t="str">
        <f t="shared" si="6"/>
        <v>PV_L</v>
      </c>
      <c r="T17" t="str">
        <f t="shared" si="7"/>
        <v>PV_M</v>
      </c>
    </row>
    <row r="18" spans="1:27" x14ac:dyDescent="0.4">
      <c r="A18" s="10">
        <v>2033</v>
      </c>
      <c r="B18">
        <f>'Figure Data'!B64</f>
        <v>3.1345000000000001</v>
      </c>
      <c r="C18">
        <f>'Figure Data'!C64</f>
        <v>2.6555</v>
      </c>
      <c r="D18">
        <f>'Figure Data'!D64</f>
        <v>2.633</v>
      </c>
      <c r="E18">
        <f>'Figure Data'!E64</f>
        <v>2.468</v>
      </c>
      <c r="F18">
        <f>'Figure Data'!F64</f>
        <v>2.024</v>
      </c>
      <c r="H18" s="10">
        <v>2033</v>
      </c>
      <c r="I18">
        <f t="shared" si="8"/>
        <v>12.009578544061302</v>
      </c>
      <c r="J18">
        <f t="shared" si="0"/>
        <v>10.174329501915707</v>
      </c>
      <c r="K18">
        <f t="shared" si="1"/>
        <v>10.088122605363985</v>
      </c>
      <c r="L18">
        <f t="shared" si="2"/>
        <v>9.4559386973180075</v>
      </c>
      <c r="M18">
        <f t="shared" si="3"/>
        <v>7.754789272030651</v>
      </c>
      <c r="O18" s="10">
        <v>2033</v>
      </c>
      <c r="P18" t="str">
        <f t="shared" si="9"/>
        <v>PV_XL</v>
      </c>
      <c r="Q18" t="str">
        <f t="shared" si="4"/>
        <v>PV_L</v>
      </c>
      <c r="R18" t="str">
        <f t="shared" si="5"/>
        <v>PV_L</v>
      </c>
      <c r="S18" t="str">
        <f t="shared" si="6"/>
        <v>PV_L</v>
      </c>
      <c r="T18" t="str">
        <f t="shared" si="7"/>
        <v>PV_M</v>
      </c>
    </row>
    <row r="19" spans="1:27" x14ac:dyDescent="0.4">
      <c r="A19" s="10">
        <v>2034</v>
      </c>
      <c r="B19">
        <f>'Figure Data'!B65</f>
        <v>3.3069999999999999</v>
      </c>
      <c r="C19">
        <f>'Figure Data'!C65</f>
        <v>2.7814999999999999</v>
      </c>
      <c r="D19">
        <f>'Figure Data'!D65</f>
        <v>3.0710000000000002</v>
      </c>
      <c r="E19">
        <f>'Figure Data'!E65</f>
        <v>2.6520000000000001</v>
      </c>
      <c r="F19">
        <f>'Figure Data'!F65</f>
        <v>2.19</v>
      </c>
      <c r="H19" s="10">
        <v>2034</v>
      </c>
      <c r="I19">
        <f t="shared" si="8"/>
        <v>12.670498084291188</v>
      </c>
      <c r="J19">
        <f t="shared" si="0"/>
        <v>10.657088122605364</v>
      </c>
      <c r="K19">
        <f t="shared" si="1"/>
        <v>11.766283524904214</v>
      </c>
      <c r="L19">
        <f t="shared" si="2"/>
        <v>10.160919540229886</v>
      </c>
      <c r="M19">
        <f t="shared" si="3"/>
        <v>8.3908045977011483</v>
      </c>
      <c r="O19" s="10">
        <v>2034</v>
      </c>
      <c r="P19" t="str">
        <f t="shared" si="9"/>
        <v>PV_XL</v>
      </c>
      <c r="Q19" t="str">
        <f t="shared" si="4"/>
        <v>PV_L</v>
      </c>
      <c r="R19" t="str">
        <f t="shared" si="5"/>
        <v>PV_L</v>
      </c>
      <c r="S19" t="str">
        <f t="shared" si="6"/>
        <v>PV_L</v>
      </c>
      <c r="T19" t="str">
        <f t="shared" si="7"/>
        <v>PV_L</v>
      </c>
    </row>
    <row r="20" spans="1:27" x14ac:dyDescent="0.4">
      <c r="A20" s="10">
        <v>2035</v>
      </c>
      <c r="B20">
        <f>'Figure Data'!B66</f>
        <v>3.5840000000000001</v>
      </c>
      <c r="C20">
        <f>'Figure Data'!C66</f>
        <v>3.0779999999999998</v>
      </c>
      <c r="D20">
        <f>'Figure Data'!D66</f>
        <v>3.3540000000000001</v>
      </c>
      <c r="E20">
        <f>'Figure Data'!E66</f>
        <v>3.2109999999999999</v>
      </c>
      <c r="F20">
        <f>'Figure Data'!F66</f>
        <v>2.3860000000000001</v>
      </c>
      <c r="H20" s="10">
        <v>2035</v>
      </c>
      <c r="I20">
        <f t="shared" si="8"/>
        <v>13.731800766283525</v>
      </c>
      <c r="J20">
        <f t="shared" si="0"/>
        <v>11.793103448275861</v>
      </c>
      <c r="K20">
        <f t="shared" si="1"/>
        <v>12.850574712643679</v>
      </c>
      <c r="L20">
        <f t="shared" si="2"/>
        <v>12.302681992337165</v>
      </c>
      <c r="M20">
        <f t="shared" si="3"/>
        <v>9.1417624521072796</v>
      </c>
      <c r="O20" s="10">
        <v>2035</v>
      </c>
      <c r="P20" t="str">
        <f t="shared" si="9"/>
        <v>PV_XL</v>
      </c>
      <c r="Q20" t="str">
        <f t="shared" si="4"/>
        <v>PV_L</v>
      </c>
      <c r="R20" t="str">
        <f t="shared" si="5"/>
        <v>PV_XL</v>
      </c>
      <c r="S20" t="str">
        <f t="shared" si="6"/>
        <v>PV_XL</v>
      </c>
      <c r="T20" t="str">
        <f t="shared" si="7"/>
        <v>PV_L</v>
      </c>
    </row>
    <row r="21" spans="1:27" x14ac:dyDescent="0.4">
      <c r="A21" s="10">
        <v>2036</v>
      </c>
      <c r="B21">
        <f>'Figure Data'!B67</f>
        <v>3.8635000000000002</v>
      </c>
      <c r="C21">
        <f>'Figure Data'!C67</f>
        <v>3.5205000000000002</v>
      </c>
      <c r="D21">
        <f>'Figure Data'!D67</f>
        <v>3.5335000000000001</v>
      </c>
      <c r="E21">
        <f>'Figure Data'!E67</f>
        <v>3.6930000000000001</v>
      </c>
      <c r="F21">
        <f>'Figure Data'!F67</f>
        <v>2.5314999999999999</v>
      </c>
      <c r="H21" s="10">
        <v>2036</v>
      </c>
      <c r="I21">
        <f t="shared" si="8"/>
        <v>14.802681992337165</v>
      </c>
      <c r="J21">
        <f t="shared" si="0"/>
        <v>13.488505747126437</v>
      </c>
      <c r="K21">
        <f t="shared" si="1"/>
        <v>13.53831417624521</v>
      </c>
      <c r="L21">
        <f t="shared" si="2"/>
        <v>14.149425287356321</v>
      </c>
      <c r="M21">
        <f t="shared" si="3"/>
        <v>9.6992337164750957</v>
      </c>
      <c r="O21" s="10">
        <v>2036</v>
      </c>
      <c r="P21" t="str">
        <f t="shared" si="9"/>
        <v>PV_XL</v>
      </c>
      <c r="Q21" t="str">
        <f t="shared" si="4"/>
        <v>PV_XL</v>
      </c>
      <c r="R21" t="str">
        <f t="shared" si="5"/>
        <v>PV_XL</v>
      </c>
      <c r="S21" t="str">
        <f t="shared" si="6"/>
        <v>PV_XL</v>
      </c>
      <c r="T21" t="str">
        <f t="shared" si="7"/>
        <v>PV_L</v>
      </c>
    </row>
    <row r="22" spans="1:27" x14ac:dyDescent="0.4">
      <c r="A22" s="10">
        <v>2037</v>
      </c>
      <c r="B22">
        <f>'Figure Data'!B68</f>
        <v>4.0534999999999997</v>
      </c>
      <c r="C22">
        <f>'Figure Data'!C68</f>
        <v>3.8344999999999998</v>
      </c>
      <c r="D22">
        <f>'Figure Data'!D68</f>
        <v>3.9944999999999999</v>
      </c>
      <c r="E22">
        <f>'Figure Data'!E68</f>
        <v>3.9215</v>
      </c>
      <c r="F22">
        <f>'Figure Data'!F68</f>
        <v>2.7934999999999999</v>
      </c>
      <c r="H22" s="10">
        <v>2037</v>
      </c>
      <c r="I22">
        <f t="shared" si="8"/>
        <v>15.530651340996167</v>
      </c>
      <c r="J22">
        <f t="shared" si="0"/>
        <v>14.691570881226053</v>
      </c>
      <c r="K22">
        <f t="shared" si="1"/>
        <v>15.304597701149424</v>
      </c>
      <c r="L22">
        <f t="shared" si="2"/>
        <v>15.024904214559387</v>
      </c>
      <c r="M22">
        <f t="shared" si="3"/>
        <v>10.703065134099615</v>
      </c>
      <c r="O22" s="10">
        <v>2037</v>
      </c>
      <c r="P22" t="str">
        <f t="shared" si="9"/>
        <v>PV_XL</v>
      </c>
      <c r="Q22" t="str">
        <f t="shared" si="4"/>
        <v>PV_XL</v>
      </c>
      <c r="R22" t="str">
        <f t="shared" si="5"/>
        <v>PV_XL</v>
      </c>
      <c r="S22" t="str">
        <f t="shared" si="6"/>
        <v>PV_XL</v>
      </c>
      <c r="T22" t="str">
        <f t="shared" si="7"/>
        <v>PV_L</v>
      </c>
    </row>
    <row r="24" spans="1:27" ht="35.6" x14ac:dyDescent="0.9">
      <c r="A24" s="17" t="s">
        <v>25</v>
      </c>
      <c r="B24" s="17"/>
      <c r="C24" s="17"/>
      <c r="D24" s="17"/>
      <c r="E24" s="17"/>
      <c r="F24" s="17"/>
      <c r="H24" s="17" t="s">
        <v>30</v>
      </c>
      <c r="I24" s="17"/>
      <c r="J24" s="17"/>
      <c r="K24" s="17"/>
      <c r="L24" s="17"/>
      <c r="M24" s="17"/>
      <c r="O24" s="17" t="s">
        <v>42</v>
      </c>
      <c r="V24" s="17" t="s">
        <v>44</v>
      </c>
    </row>
    <row r="25" spans="1:27" ht="37.299999999999997" x14ac:dyDescent="0.4">
      <c r="A25" s="18" t="s">
        <v>0</v>
      </c>
      <c r="B25" s="19" t="s">
        <v>14</v>
      </c>
      <c r="C25" s="20" t="s">
        <v>15</v>
      </c>
      <c r="D25" s="21" t="s">
        <v>16</v>
      </c>
      <c r="E25" s="21" t="s">
        <v>17</v>
      </c>
      <c r="F25" s="21" t="s">
        <v>18</v>
      </c>
      <c r="H25" s="18" t="s">
        <v>0</v>
      </c>
      <c r="I25" s="19" t="s">
        <v>14</v>
      </c>
      <c r="J25" s="20" t="s">
        <v>15</v>
      </c>
      <c r="K25" s="21" t="s">
        <v>16</v>
      </c>
      <c r="L25" s="21" t="s">
        <v>17</v>
      </c>
      <c r="M25" s="21" t="s">
        <v>18</v>
      </c>
      <c r="O25" s="18" t="s">
        <v>0</v>
      </c>
      <c r="P25" s="19" t="s">
        <v>14</v>
      </c>
      <c r="Q25" s="20" t="s">
        <v>15</v>
      </c>
      <c r="R25" s="21" t="s">
        <v>16</v>
      </c>
      <c r="S25" s="21" t="s">
        <v>17</v>
      </c>
      <c r="T25" s="21" t="s">
        <v>18</v>
      </c>
      <c r="V25" s="18" t="s">
        <v>0</v>
      </c>
      <c r="W25" s="19" t="s">
        <v>14</v>
      </c>
      <c r="X25" s="20" t="s">
        <v>15</v>
      </c>
      <c r="Y25" s="21" t="s">
        <v>16</v>
      </c>
      <c r="Z25" s="21" t="s">
        <v>17</v>
      </c>
      <c r="AA25" s="21" t="s">
        <v>18</v>
      </c>
    </row>
    <row r="26" spans="1:27" x14ac:dyDescent="0.4">
      <c r="A26" s="10">
        <v>2018</v>
      </c>
      <c r="B26">
        <f>'Figure Data'!B72</f>
        <v>8.2000000000000003E-2</v>
      </c>
      <c r="C26">
        <f>'Figure Data'!C72</f>
        <v>3.0000000000000001E-3</v>
      </c>
      <c r="D26">
        <f>'Figure Data'!D72</f>
        <v>0</v>
      </c>
      <c r="E26">
        <f>'Figure Data'!E72</f>
        <v>0</v>
      </c>
      <c r="F26">
        <f>'Figure Data'!F72</f>
        <v>0</v>
      </c>
      <c r="H26" s="10">
        <v>2018</v>
      </c>
      <c r="I26">
        <f>B26/261*1000</f>
        <v>0.31417624521072796</v>
      </c>
      <c r="J26">
        <f t="shared" ref="J26:J45" si="10">C26/261*1000</f>
        <v>1.1494252873563218E-2</v>
      </c>
      <c r="K26">
        <f t="shared" ref="K26:K45" si="11">D26/261*1000</f>
        <v>0</v>
      </c>
      <c r="L26">
        <f t="shared" ref="L26:L45" si="12">E26/261*1000</f>
        <v>0</v>
      </c>
      <c r="M26">
        <f t="shared" ref="M26:M45" si="13">F26/261*1000</f>
        <v>0</v>
      </c>
      <c r="O26" s="10">
        <v>2018</v>
      </c>
      <c r="P26" t="str">
        <f>IF(AND(I26&gt;=$X$11,I26&lt;$Y$11),$W$11,IF(AND(I26&gt;=$X$12,I26&lt;$Y$12),$W$12,IF(AND(I26&gt;=$X$13,I26&lt;$Y$13),$W$13,IF(I26&gt;=$X$13,"B_XL",""))))</f>
        <v/>
      </c>
      <c r="Q26" t="str">
        <f t="shared" ref="Q26:Q45" si="14">IF(AND(J26&gt;=$X$11,J26&lt;$Y$11),$W$11,IF(AND(J26&gt;=$X$12,J26&lt;$Y$12),$W$12,IF(AND(J26&gt;=$X$13,J26&lt;$Y$13),$W$13,IF(J26&gt;=$X$13,"B_XL",""))))</f>
        <v/>
      </c>
      <c r="R26" t="str">
        <f t="shared" ref="R26:R45" si="15">IF(AND(K26&gt;=$X$11,K26&lt;$Y$11),$W$11,IF(AND(K26&gt;=$X$12,K26&lt;$Y$12),$W$12,IF(AND(K26&gt;=$X$13,K26&lt;$Y$13),$W$13,IF(K26&gt;=$X$13,"B_XL",""))))</f>
        <v/>
      </c>
      <c r="S26" t="str">
        <f t="shared" ref="S26:S45" si="16">IF(AND(L26&gt;=$X$11,L26&lt;$Y$11),$W$11,IF(AND(L26&gt;=$X$12,L26&lt;$Y$12),$W$12,IF(AND(L26&gt;=$X$13,L26&lt;$Y$13),$W$13,IF(L26&gt;=$X$13,"B_XL",""))))</f>
        <v/>
      </c>
      <c r="T26" t="str">
        <f t="shared" ref="T26:T45" si="17">IF(AND(M26&gt;=$X$11,M26&lt;$Y$11),$W$11,IF(AND(M26&gt;=$X$12,M26&lt;$Y$12),$W$12,IF(AND(M26&gt;=$X$13,M26&lt;$Y$13),$W$13,IF(M26&gt;=$X$13,"B_XL",""))))</f>
        <v/>
      </c>
      <c r="V26" s="10">
        <v>2018</v>
      </c>
      <c r="W26" s="38" t="str">
        <f>IF(AND(P3&lt;&gt;"",P26&lt;&gt;""),P3&amp;":"&amp;P26,IF(AND(P3&lt;&gt;"",P26=""),P3,""))</f>
        <v>PV_S</v>
      </c>
      <c r="X26" s="38" t="str">
        <f t="shared" ref="X26:AA26" si="18">IF(AND(Q3&lt;&gt;"",Q26&lt;&gt;""),Q3&amp;":"&amp;Q26,IF(AND(Q3&lt;&gt;"",Q26=""),Q3,""))</f>
        <v>PV_S</v>
      </c>
      <c r="Y26" s="39" t="str">
        <f t="shared" si="18"/>
        <v>PV_M</v>
      </c>
      <c r="Z26" s="39" t="str">
        <f t="shared" si="18"/>
        <v>PV_M</v>
      </c>
      <c r="AA26" s="39" t="str">
        <f t="shared" si="18"/>
        <v>PV_M</v>
      </c>
    </row>
    <row r="27" spans="1:27" x14ac:dyDescent="0.4">
      <c r="A27" s="10">
        <v>2019</v>
      </c>
      <c r="B27">
        <f>'Figure Data'!B73</f>
        <v>0.111</v>
      </c>
      <c r="C27">
        <f>'Figure Data'!C73</f>
        <v>8.0000000000000002E-3</v>
      </c>
      <c r="D27">
        <f>'Figure Data'!D73</f>
        <v>0</v>
      </c>
      <c r="E27">
        <f>'Figure Data'!E73</f>
        <v>0</v>
      </c>
      <c r="F27">
        <f>'Figure Data'!F73</f>
        <v>0</v>
      </c>
      <c r="H27" s="10">
        <v>2019</v>
      </c>
      <c r="I27">
        <f t="shared" ref="I27:I45" si="19">B27/261*1000</f>
        <v>0.42528735632183912</v>
      </c>
      <c r="J27">
        <f t="shared" si="10"/>
        <v>3.0651340996168581E-2</v>
      </c>
      <c r="K27">
        <f t="shared" si="11"/>
        <v>0</v>
      </c>
      <c r="L27">
        <f t="shared" si="12"/>
        <v>0</v>
      </c>
      <c r="M27">
        <f t="shared" si="13"/>
        <v>0</v>
      </c>
      <c r="O27" s="10">
        <v>2019</v>
      </c>
      <c r="P27" t="str">
        <f t="shared" ref="P27:P45" si="20">IF(AND(I27&gt;=$X$11,I27&lt;$Y$11),$W$11,IF(AND(I27&gt;=$X$12,I27&lt;$Y$12),$W$12,IF(AND(I27&gt;=$X$13,I27&lt;$Y$13),$W$13,IF(I27&gt;=$X$13,"B_XL",""))))</f>
        <v/>
      </c>
      <c r="Q27" t="str">
        <f t="shared" si="14"/>
        <v/>
      </c>
      <c r="R27" t="str">
        <f t="shared" si="15"/>
        <v/>
      </c>
      <c r="S27" t="str">
        <f t="shared" si="16"/>
        <v/>
      </c>
      <c r="T27" t="str">
        <f t="shared" si="17"/>
        <v/>
      </c>
      <c r="V27" s="10">
        <v>2019</v>
      </c>
      <c r="W27" s="38" t="str">
        <f t="shared" ref="W27:AA27" si="21">IF(AND(P4&lt;&gt;"",P27&lt;&gt;""),P4&amp;":"&amp;P27,IF(AND(P4&lt;&gt;"",P27=""),P4,""))</f>
        <v>PV_S</v>
      </c>
      <c r="X27" s="38" t="str">
        <f t="shared" si="21"/>
        <v>PV_S</v>
      </c>
      <c r="Y27" s="39" t="str">
        <f t="shared" si="21"/>
        <v>PV_M</v>
      </c>
      <c r="Z27" s="39" t="str">
        <f t="shared" si="21"/>
        <v>PV_M</v>
      </c>
      <c r="AA27" s="39" t="str">
        <f t="shared" si="21"/>
        <v>PV_M</v>
      </c>
    </row>
    <row r="28" spans="1:27" x14ac:dyDescent="0.4">
      <c r="A28" s="10">
        <v>2020</v>
      </c>
      <c r="B28">
        <f>'Figure Data'!B74</f>
        <v>0.129</v>
      </c>
      <c r="C28">
        <f>'Figure Data'!C74</f>
        <v>2.1000000000000001E-2</v>
      </c>
      <c r="D28">
        <f>'Figure Data'!D74</f>
        <v>0</v>
      </c>
      <c r="E28">
        <f>'Figure Data'!E74</f>
        <v>0</v>
      </c>
      <c r="F28">
        <f>'Figure Data'!F74</f>
        <v>0</v>
      </c>
      <c r="H28" s="10">
        <v>2020</v>
      </c>
      <c r="I28">
        <f t="shared" si="19"/>
        <v>0.49425287356321845</v>
      </c>
      <c r="J28">
        <f t="shared" si="10"/>
        <v>8.0459770114942528E-2</v>
      </c>
      <c r="K28">
        <f t="shared" si="11"/>
        <v>0</v>
      </c>
      <c r="L28">
        <f t="shared" si="12"/>
        <v>0</v>
      </c>
      <c r="M28">
        <f t="shared" si="13"/>
        <v>0</v>
      </c>
      <c r="O28" s="10">
        <v>2020</v>
      </c>
      <c r="P28" t="str">
        <f t="shared" si="20"/>
        <v/>
      </c>
      <c r="Q28" t="str">
        <f t="shared" si="14"/>
        <v/>
      </c>
      <c r="R28" t="str">
        <f t="shared" si="15"/>
        <v/>
      </c>
      <c r="S28" t="str">
        <f t="shared" si="16"/>
        <v/>
      </c>
      <c r="T28" t="str">
        <f t="shared" si="17"/>
        <v/>
      </c>
      <c r="V28" s="10">
        <v>2020</v>
      </c>
      <c r="W28" s="38" t="str">
        <f t="shared" ref="W28:AA28" si="22">IF(AND(P5&lt;&gt;"",P28&lt;&gt;""),P5&amp;":"&amp;P28,IF(AND(P5&lt;&gt;"",P28=""),P5,""))</f>
        <v>PV_S</v>
      </c>
      <c r="X28" s="38" t="str">
        <f t="shared" si="22"/>
        <v>PV_S</v>
      </c>
      <c r="Y28" s="39" t="str">
        <f t="shared" si="22"/>
        <v>PV_M</v>
      </c>
      <c r="Z28" s="39" t="str">
        <f t="shared" si="22"/>
        <v>PV_M</v>
      </c>
      <c r="AA28" s="39" t="str">
        <f t="shared" si="22"/>
        <v>PV_M</v>
      </c>
    </row>
    <row r="29" spans="1:27" x14ac:dyDescent="0.4">
      <c r="A29" s="10">
        <v>2021</v>
      </c>
      <c r="B29">
        <f>'Figure Data'!B75</f>
        <v>0.14399999999999999</v>
      </c>
      <c r="C29">
        <f>'Figure Data'!C75</f>
        <v>2.5000000000000001E-2</v>
      </c>
      <c r="D29">
        <f>'Figure Data'!D75</f>
        <v>0</v>
      </c>
      <c r="E29">
        <f>'Figure Data'!E75</f>
        <v>0</v>
      </c>
      <c r="F29">
        <f>'Figure Data'!F75</f>
        <v>0</v>
      </c>
      <c r="H29" s="10">
        <v>2021</v>
      </c>
      <c r="I29">
        <f t="shared" si="19"/>
        <v>0.55172413793103436</v>
      </c>
      <c r="J29">
        <f t="shared" si="10"/>
        <v>9.5785440613026823E-2</v>
      </c>
      <c r="K29">
        <f t="shared" si="11"/>
        <v>0</v>
      </c>
      <c r="L29">
        <f t="shared" si="12"/>
        <v>0</v>
      </c>
      <c r="M29">
        <f t="shared" si="13"/>
        <v>0</v>
      </c>
      <c r="O29" s="10">
        <v>2021</v>
      </c>
      <c r="P29" t="str">
        <f t="shared" si="20"/>
        <v>B_S</v>
      </c>
      <c r="Q29" t="str">
        <f t="shared" si="14"/>
        <v/>
      </c>
      <c r="R29" t="str">
        <f t="shared" si="15"/>
        <v/>
      </c>
      <c r="S29" t="str">
        <f t="shared" si="16"/>
        <v/>
      </c>
      <c r="T29" t="str">
        <f t="shared" si="17"/>
        <v/>
      </c>
      <c r="V29" s="10">
        <v>2021</v>
      </c>
      <c r="W29" s="40" t="str">
        <f t="shared" ref="W29:AA29" si="23">IF(AND(P6&lt;&gt;"",P29&lt;&gt;""),P6&amp;":"&amp;P29,IF(AND(P6&lt;&gt;"",P29=""),P6,""))</f>
        <v>PV_S:B_S</v>
      </c>
      <c r="X29" s="38" t="str">
        <f t="shared" si="23"/>
        <v>PV_S</v>
      </c>
      <c r="Y29" s="39" t="str">
        <f t="shared" si="23"/>
        <v>PV_M</v>
      </c>
      <c r="Z29" s="39" t="str">
        <f t="shared" si="23"/>
        <v>PV_M</v>
      </c>
      <c r="AA29" s="39" t="str">
        <f t="shared" si="23"/>
        <v>PV_M</v>
      </c>
    </row>
    <row r="30" spans="1:27" x14ac:dyDescent="0.4">
      <c r="A30" s="10">
        <v>2022</v>
      </c>
      <c r="B30">
        <f>'Figure Data'!B76</f>
        <v>0.36899999999999999</v>
      </c>
      <c r="C30">
        <f>'Figure Data'!C76</f>
        <v>3.4000000000000002E-2</v>
      </c>
      <c r="D30">
        <f>'Figure Data'!D76</f>
        <v>0</v>
      </c>
      <c r="E30">
        <f>'Figure Data'!E76</f>
        <v>0</v>
      </c>
      <c r="F30">
        <f>'Figure Data'!F76</f>
        <v>0</v>
      </c>
      <c r="H30" s="10">
        <v>2022</v>
      </c>
      <c r="I30">
        <f t="shared" si="19"/>
        <v>1.4137931034482758</v>
      </c>
      <c r="J30">
        <f t="shared" si="10"/>
        <v>0.13026819923371646</v>
      </c>
      <c r="K30">
        <f t="shared" si="11"/>
        <v>0</v>
      </c>
      <c r="L30">
        <f t="shared" si="12"/>
        <v>0</v>
      </c>
      <c r="M30">
        <f t="shared" si="13"/>
        <v>0</v>
      </c>
      <c r="O30" s="10">
        <v>2022</v>
      </c>
      <c r="P30" t="str">
        <f t="shared" si="20"/>
        <v>B_S</v>
      </c>
      <c r="Q30" t="str">
        <f t="shared" si="14"/>
        <v/>
      </c>
      <c r="R30" t="str">
        <f t="shared" si="15"/>
        <v/>
      </c>
      <c r="S30" t="str">
        <f t="shared" si="16"/>
        <v/>
      </c>
      <c r="T30" t="str">
        <f t="shared" si="17"/>
        <v/>
      </c>
      <c r="V30" s="10">
        <v>2022</v>
      </c>
      <c r="W30" s="40" t="str">
        <f t="shared" ref="W30:AA30" si="24">IF(AND(P7&lt;&gt;"",P30&lt;&gt;""),P7&amp;":"&amp;P30,IF(AND(P7&lt;&gt;"",P30=""),P7,""))</f>
        <v>PV_S:B_S</v>
      </c>
      <c r="X30" s="38" t="str">
        <f t="shared" si="24"/>
        <v>PV_S</v>
      </c>
      <c r="Y30" s="39" t="str">
        <f t="shared" si="24"/>
        <v>PV_M</v>
      </c>
      <c r="Z30" s="39" t="str">
        <f t="shared" si="24"/>
        <v>PV_M</v>
      </c>
      <c r="AA30" s="39" t="str">
        <f t="shared" si="24"/>
        <v>PV_M</v>
      </c>
    </row>
    <row r="31" spans="1:27" x14ac:dyDescent="0.4">
      <c r="A31" s="10">
        <v>2023</v>
      </c>
      <c r="B31">
        <f>'Figure Data'!B77</f>
        <v>2.2570000000000001</v>
      </c>
      <c r="C31">
        <f>'Figure Data'!C77</f>
        <v>1.486</v>
      </c>
      <c r="D31">
        <f>'Figure Data'!D77</f>
        <v>0</v>
      </c>
      <c r="E31">
        <f>'Figure Data'!E77</f>
        <v>0</v>
      </c>
      <c r="F31">
        <f>'Figure Data'!F77</f>
        <v>0</v>
      </c>
      <c r="H31" s="10">
        <v>2023</v>
      </c>
      <c r="I31">
        <f t="shared" si="19"/>
        <v>8.6475095785440619</v>
      </c>
      <c r="J31">
        <f t="shared" si="10"/>
        <v>5.6934865900383143</v>
      </c>
      <c r="K31">
        <f t="shared" si="11"/>
        <v>0</v>
      </c>
      <c r="L31">
        <f t="shared" si="12"/>
        <v>0</v>
      </c>
      <c r="M31">
        <f t="shared" si="13"/>
        <v>0</v>
      </c>
      <c r="O31" s="10">
        <v>2023</v>
      </c>
      <c r="P31" t="str">
        <f t="shared" si="20"/>
        <v>B_S</v>
      </c>
      <c r="Q31" t="str">
        <f t="shared" si="14"/>
        <v>B_S</v>
      </c>
      <c r="R31" t="str">
        <f t="shared" si="15"/>
        <v/>
      </c>
      <c r="S31" t="str">
        <f t="shared" si="16"/>
        <v/>
      </c>
      <c r="T31" t="str">
        <f t="shared" si="17"/>
        <v/>
      </c>
      <c r="V31" s="10">
        <v>2023</v>
      </c>
      <c r="W31" s="41" t="str">
        <f t="shared" ref="W31:AA31" si="25">IF(AND(P8&lt;&gt;"",P31&lt;&gt;""),P8&amp;":"&amp;P31,IF(AND(P8&lt;&gt;"",P31=""),P8,""))</f>
        <v>PV_M:B_S</v>
      </c>
      <c r="X31" s="41" t="str">
        <f t="shared" si="25"/>
        <v>PV_M:B_S</v>
      </c>
      <c r="Y31" s="39" t="str">
        <f t="shared" si="25"/>
        <v>PV_M</v>
      </c>
      <c r="Z31" s="39" t="str">
        <f t="shared" si="25"/>
        <v>PV_M</v>
      </c>
      <c r="AA31" s="39" t="str">
        <f t="shared" si="25"/>
        <v>PV_M</v>
      </c>
    </row>
    <row r="32" spans="1:27" x14ac:dyDescent="0.4">
      <c r="A32" s="10">
        <v>2024</v>
      </c>
      <c r="B32">
        <f>'Figure Data'!B78</f>
        <v>2.956</v>
      </c>
      <c r="C32">
        <f>'Figure Data'!C78</f>
        <v>2.524</v>
      </c>
      <c r="D32">
        <f>'Figure Data'!D78</f>
        <v>0.05</v>
      </c>
      <c r="E32">
        <f>'Figure Data'!E78</f>
        <v>0</v>
      </c>
      <c r="F32">
        <f>'Figure Data'!F78</f>
        <v>0</v>
      </c>
      <c r="H32" s="10">
        <v>2024</v>
      </c>
      <c r="I32">
        <f t="shared" si="19"/>
        <v>11.325670498084291</v>
      </c>
      <c r="J32">
        <f t="shared" si="10"/>
        <v>9.6704980842911876</v>
      </c>
      <c r="K32">
        <f t="shared" si="11"/>
        <v>0.19157088122605365</v>
      </c>
      <c r="L32">
        <f t="shared" si="12"/>
        <v>0</v>
      </c>
      <c r="M32">
        <f t="shared" si="13"/>
        <v>0</v>
      </c>
      <c r="O32" s="10">
        <v>2024</v>
      </c>
      <c r="P32" t="str">
        <f t="shared" si="20"/>
        <v>B_M</v>
      </c>
      <c r="Q32" t="str">
        <f t="shared" si="14"/>
        <v>B_S</v>
      </c>
      <c r="R32" t="str">
        <f t="shared" si="15"/>
        <v/>
      </c>
      <c r="S32" t="str">
        <f t="shared" si="16"/>
        <v/>
      </c>
      <c r="T32" t="str">
        <f t="shared" si="17"/>
        <v/>
      </c>
      <c r="V32" s="10">
        <v>2024</v>
      </c>
      <c r="W32" s="42" t="str">
        <f t="shared" ref="W32:AA32" si="26">IF(AND(P9&lt;&gt;"",P32&lt;&gt;""),P9&amp;":"&amp;P32,IF(AND(P9&lt;&gt;"",P32=""),P9,""))</f>
        <v>PV_M:B_M</v>
      </c>
      <c r="X32" s="41" t="str">
        <f t="shared" si="26"/>
        <v>PV_M:B_S</v>
      </c>
      <c r="Y32" s="39" t="str">
        <f t="shared" si="26"/>
        <v>PV_M</v>
      </c>
      <c r="Z32" s="39" t="str">
        <f t="shared" si="26"/>
        <v>PV_M</v>
      </c>
      <c r="AA32" s="39" t="str">
        <f t="shared" si="26"/>
        <v>PV_M</v>
      </c>
    </row>
    <row r="33" spans="1:27" x14ac:dyDescent="0.4">
      <c r="A33" s="10">
        <v>2025</v>
      </c>
      <c r="B33">
        <f>'Figure Data'!B79</f>
        <v>3.0920000000000001</v>
      </c>
      <c r="C33">
        <f>'Figure Data'!C79</f>
        <v>2.5830000000000002</v>
      </c>
      <c r="D33">
        <f>'Figure Data'!D79</f>
        <v>1.4059999999999999</v>
      </c>
      <c r="E33">
        <f>'Figure Data'!E79</f>
        <v>2.4E-2</v>
      </c>
      <c r="F33">
        <f>'Figure Data'!F79</f>
        <v>2.4E-2</v>
      </c>
      <c r="H33" s="10">
        <v>2025</v>
      </c>
      <c r="I33">
        <f t="shared" si="19"/>
        <v>11.846743295019158</v>
      </c>
      <c r="J33">
        <f t="shared" si="10"/>
        <v>9.8965517241379324</v>
      </c>
      <c r="K33">
        <f t="shared" si="11"/>
        <v>5.3869731800766276</v>
      </c>
      <c r="L33">
        <f t="shared" si="12"/>
        <v>9.1954022988505746E-2</v>
      </c>
      <c r="M33">
        <f t="shared" si="13"/>
        <v>9.1954022988505746E-2</v>
      </c>
      <c r="O33" s="10">
        <v>2025</v>
      </c>
      <c r="P33" t="str">
        <f t="shared" si="20"/>
        <v>B_M</v>
      </c>
      <c r="Q33" t="str">
        <f t="shared" si="14"/>
        <v>B_S</v>
      </c>
      <c r="R33" t="str">
        <f t="shared" si="15"/>
        <v>B_S</v>
      </c>
      <c r="S33" t="str">
        <f t="shared" si="16"/>
        <v/>
      </c>
      <c r="T33" t="str">
        <f t="shared" si="17"/>
        <v/>
      </c>
      <c r="V33" s="10">
        <v>2025</v>
      </c>
      <c r="W33" s="42" t="str">
        <f t="shared" ref="W33:AA33" si="27">IF(AND(P10&lt;&gt;"",P33&lt;&gt;""),P10&amp;":"&amp;P33,IF(AND(P10&lt;&gt;"",P33=""),P10,""))</f>
        <v>PV_M:B_M</v>
      </c>
      <c r="X33" s="41" t="str">
        <f t="shared" si="27"/>
        <v>PV_M:B_S</v>
      </c>
      <c r="Y33" s="41" t="str">
        <f t="shared" si="27"/>
        <v>PV_M:B_S</v>
      </c>
      <c r="Z33" s="39" t="str">
        <f t="shared" si="27"/>
        <v>PV_M</v>
      </c>
      <c r="AA33" s="39" t="str">
        <f t="shared" si="27"/>
        <v>PV_M</v>
      </c>
    </row>
    <row r="34" spans="1:27" x14ac:dyDescent="0.4">
      <c r="A34" s="10">
        <v>2026</v>
      </c>
      <c r="B34">
        <f>'Figure Data'!B80</f>
        <v>3.355</v>
      </c>
      <c r="C34">
        <f>'Figure Data'!C80</f>
        <v>2.6520000000000001</v>
      </c>
      <c r="D34">
        <f>'Figure Data'!D80</f>
        <v>2.9239999999999999</v>
      </c>
      <c r="E34">
        <f>'Figure Data'!E80</f>
        <v>0.14399999999999999</v>
      </c>
      <c r="F34">
        <f>'Figure Data'!F80</f>
        <v>2.4E-2</v>
      </c>
      <c r="H34" s="10">
        <v>2026</v>
      </c>
      <c r="I34">
        <f t="shared" si="19"/>
        <v>12.854406130268199</v>
      </c>
      <c r="J34">
        <f t="shared" si="10"/>
        <v>10.160919540229886</v>
      </c>
      <c r="K34">
        <f t="shared" si="11"/>
        <v>11.203065134099617</v>
      </c>
      <c r="L34">
        <f t="shared" si="12"/>
        <v>0.55172413793103436</v>
      </c>
      <c r="M34">
        <f t="shared" si="13"/>
        <v>9.1954022988505746E-2</v>
      </c>
      <c r="O34" s="10">
        <v>2026</v>
      </c>
      <c r="P34" t="str">
        <f t="shared" si="20"/>
        <v>B_M</v>
      </c>
      <c r="Q34" t="str">
        <f t="shared" si="14"/>
        <v>B_M</v>
      </c>
      <c r="R34" t="str">
        <f t="shared" si="15"/>
        <v>B_M</v>
      </c>
      <c r="S34" t="str">
        <f t="shared" si="16"/>
        <v>B_S</v>
      </c>
      <c r="T34" t="str">
        <f t="shared" si="17"/>
        <v/>
      </c>
      <c r="V34" s="10">
        <v>2026</v>
      </c>
      <c r="W34" s="42" t="str">
        <f t="shared" ref="W34:AA34" si="28">IF(AND(P11&lt;&gt;"",P34&lt;&gt;""),P11&amp;":"&amp;P34,IF(AND(P11&lt;&gt;"",P34=""),P11,""))</f>
        <v>PV_M:B_M</v>
      </c>
      <c r="X34" s="42" t="str">
        <f t="shared" si="28"/>
        <v>PV_M:B_M</v>
      </c>
      <c r="Y34" s="42" t="str">
        <f t="shared" si="28"/>
        <v>PV_M:B_M</v>
      </c>
      <c r="Z34" s="41" t="str">
        <f t="shared" si="28"/>
        <v>PV_M:B_S</v>
      </c>
      <c r="AA34" s="39" t="str">
        <f t="shared" si="28"/>
        <v>PV_M</v>
      </c>
    </row>
    <row r="35" spans="1:27" x14ac:dyDescent="0.4">
      <c r="A35" s="10">
        <v>2027</v>
      </c>
      <c r="B35">
        <f>'Figure Data'!B81</f>
        <v>5.34</v>
      </c>
      <c r="C35">
        <f>'Figure Data'!C81</f>
        <v>4.0170000000000003</v>
      </c>
      <c r="D35">
        <f>'Figure Data'!D81</f>
        <v>2.9929999999999999</v>
      </c>
      <c r="E35">
        <f>'Figure Data'!E81</f>
        <v>0.35599999999999998</v>
      </c>
      <c r="F35">
        <f>'Figure Data'!F81</f>
        <v>0.152</v>
      </c>
      <c r="H35" s="10">
        <v>2027</v>
      </c>
      <c r="I35">
        <f t="shared" si="19"/>
        <v>20.459770114942529</v>
      </c>
      <c r="J35">
        <f t="shared" si="10"/>
        <v>15.39080459770115</v>
      </c>
      <c r="K35">
        <f t="shared" si="11"/>
        <v>11.46743295019157</v>
      </c>
      <c r="L35">
        <f t="shared" si="12"/>
        <v>1.3639846743295019</v>
      </c>
      <c r="M35">
        <f t="shared" si="13"/>
        <v>0.58237547892720298</v>
      </c>
      <c r="O35" s="10">
        <v>2027</v>
      </c>
      <c r="P35" t="str">
        <f t="shared" si="20"/>
        <v>B_L</v>
      </c>
      <c r="Q35" t="str">
        <f t="shared" si="14"/>
        <v>B_M</v>
      </c>
      <c r="R35" t="str">
        <f t="shared" si="15"/>
        <v>B_M</v>
      </c>
      <c r="S35" t="str">
        <f t="shared" si="16"/>
        <v>B_S</v>
      </c>
      <c r="T35" t="str">
        <f t="shared" si="17"/>
        <v>B_S</v>
      </c>
      <c r="V35" s="10">
        <v>2027</v>
      </c>
      <c r="W35" s="43" t="str">
        <f t="shared" ref="W35:AA35" si="29">IF(AND(P12&lt;&gt;"",P35&lt;&gt;""),P12&amp;":"&amp;P35,IF(AND(P12&lt;&gt;"",P35=""),P12,""))</f>
        <v>PV_M:B_L</v>
      </c>
      <c r="X35" s="42" t="str">
        <f t="shared" si="29"/>
        <v>PV_M:B_M</v>
      </c>
      <c r="Y35" s="42" t="str">
        <f t="shared" si="29"/>
        <v>PV_M:B_M</v>
      </c>
      <c r="Z35" s="41" t="str">
        <f t="shared" si="29"/>
        <v>PV_M:B_S</v>
      </c>
      <c r="AA35" s="41" t="str">
        <f t="shared" si="29"/>
        <v>PV_M:B_S</v>
      </c>
    </row>
    <row r="36" spans="1:27" x14ac:dyDescent="0.4">
      <c r="A36" s="10">
        <v>2028</v>
      </c>
      <c r="B36">
        <f>'Figure Data'!B82</f>
        <v>6.4749999999999996</v>
      </c>
      <c r="C36">
        <f>'Figure Data'!C82</f>
        <v>5.3970000000000002</v>
      </c>
      <c r="D36">
        <f>'Figure Data'!D82</f>
        <v>3.3370000000000002</v>
      </c>
      <c r="E36">
        <f>'Figure Data'!E82</f>
        <v>0.57699999999999996</v>
      </c>
      <c r="F36">
        <f>'Figure Data'!F82</f>
        <v>0.246</v>
      </c>
      <c r="H36" s="10">
        <v>2028</v>
      </c>
      <c r="I36">
        <f t="shared" si="19"/>
        <v>24.808429118773944</v>
      </c>
      <c r="J36">
        <f t="shared" si="10"/>
        <v>20.678160919540229</v>
      </c>
      <c r="K36">
        <f t="shared" si="11"/>
        <v>12.78544061302682</v>
      </c>
      <c r="L36">
        <f t="shared" si="12"/>
        <v>2.2107279693486586</v>
      </c>
      <c r="M36">
        <f t="shared" si="13"/>
        <v>0.94252873563218387</v>
      </c>
      <c r="O36" s="10">
        <v>2028</v>
      </c>
      <c r="P36" t="str">
        <f t="shared" si="20"/>
        <v>B_L</v>
      </c>
      <c r="Q36" t="str">
        <f t="shared" si="14"/>
        <v>B_L</v>
      </c>
      <c r="R36" t="str">
        <f t="shared" si="15"/>
        <v>B_M</v>
      </c>
      <c r="S36" t="str">
        <f t="shared" si="16"/>
        <v>B_S</v>
      </c>
      <c r="T36" t="str">
        <f t="shared" si="17"/>
        <v>B_S</v>
      </c>
      <c r="V36" s="10">
        <v>2028</v>
      </c>
      <c r="W36" s="44" t="str">
        <f t="shared" ref="W36:AA36" si="30">IF(AND(P13&lt;&gt;"",P36&lt;&gt;""),P13&amp;":"&amp;P36,IF(AND(P13&lt;&gt;"",P36=""),P13,""))</f>
        <v>PV_L:B_L</v>
      </c>
      <c r="X36" s="43" t="str">
        <f t="shared" si="30"/>
        <v>PV_M:B_L</v>
      </c>
      <c r="Y36" s="42" t="str">
        <f t="shared" si="30"/>
        <v>PV_M:B_M</v>
      </c>
      <c r="Z36" s="41" t="str">
        <f t="shared" si="30"/>
        <v>PV_M:B_S</v>
      </c>
      <c r="AA36" s="41" t="str">
        <f t="shared" si="30"/>
        <v>PV_M:B_S</v>
      </c>
    </row>
    <row r="37" spans="1:27" x14ac:dyDescent="0.4">
      <c r="A37" s="10">
        <v>2029</v>
      </c>
      <c r="B37">
        <f>'Figure Data'!B83</f>
        <v>6.8710000000000004</v>
      </c>
      <c r="C37">
        <f>'Figure Data'!C83</f>
        <v>5.99</v>
      </c>
      <c r="D37">
        <f>'Figure Data'!D83</f>
        <v>4.4930000000000003</v>
      </c>
      <c r="E37">
        <f>'Figure Data'!E83</f>
        <v>1.3759999999999999</v>
      </c>
      <c r="F37">
        <f>'Figure Data'!F83</f>
        <v>0.56000000000000005</v>
      </c>
      <c r="H37" s="10">
        <v>2029</v>
      </c>
      <c r="I37">
        <f t="shared" si="19"/>
        <v>26.325670498084293</v>
      </c>
      <c r="J37">
        <f t="shared" si="10"/>
        <v>22.950191570881227</v>
      </c>
      <c r="K37">
        <f t="shared" si="11"/>
        <v>17.214559386973178</v>
      </c>
      <c r="L37">
        <f t="shared" si="12"/>
        <v>5.2720306513409954</v>
      </c>
      <c r="M37">
        <f t="shared" si="13"/>
        <v>2.1455938697318007</v>
      </c>
      <c r="O37" s="10">
        <v>2029</v>
      </c>
      <c r="P37" t="str">
        <f t="shared" si="20"/>
        <v>B_L</v>
      </c>
      <c r="Q37" t="str">
        <f t="shared" si="14"/>
        <v>B_L</v>
      </c>
      <c r="R37" t="str">
        <f t="shared" si="15"/>
        <v>B_M</v>
      </c>
      <c r="S37" t="str">
        <f t="shared" si="16"/>
        <v>B_S</v>
      </c>
      <c r="T37" t="str">
        <f t="shared" si="17"/>
        <v>B_S</v>
      </c>
      <c r="V37" s="10">
        <v>2029</v>
      </c>
      <c r="W37" s="44" t="str">
        <f t="shared" ref="W37:AA37" si="31">IF(AND(P14&lt;&gt;"",P37&lt;&gt;""),P14&amp;":"&amp;P37,IF(AND(P14&lt;&gt;"",P37=""),P14,""))</f>
        <v>PV_L:B_L</v>
      </c>
      <c r="X37" s="43" t="str">
        <f t="shared" si="31"/>
        <v>PV_M:B_L</v>
      </c>
      <c r="Y37" s="42" t="str">
        <f t="shared" si="31"/>
        <v>PV_M:B_M</v>
      </c>
      <c r="Z37" s="41" t="str">
        <f t="shared" si="31"/>
        <v>PV_M:B_S</v>
      </c>
      <c r="AA37" s="41" t="str">
        <f t="shared" si="31"/>
        <v>PV_M:B_S</v>
      </c>
    </row>
    <row r="38" spans="1:27" x14ac:dyDescent="0.4">
      <c r="A38" s="10">
        <v>2030</v>
      </c>
      <c r="B38">
        <f>'Figure Data'!B84</f>
        <v>7.6360000000000001</v>
      </c>
      <c r="C38">
        <f>'Figure Data'!C84</f>
        <v>6.3150000000000004</v>
      </c>
      <c r="D38">
        <f>'Figure Data'!D84</f>
        <v>6.2309999999999999</v>
      </c>
      <c r="E38">
        <f>'Figure Data'!E84</f>
        <v>2.9140000000000001</v>
      </c>
      <c r="F38">
        <f>'Figure Data'!F84</f>
        <v>0.83499999999999996</v>
      </c>
      <c r="H38" s="10">
        <v>2030</v>
      </c>
      <c r="I38">
        <f t="shared" si="19"/>
        <v>29.256704980842912</v>
      </c>
      <c r="J38">
        <f t="shared" si="10"/>
        <v>24.195402298850578</v>
      </c>
      <c r="K38">
        <f t="shared" si="11"/>
        <v>23.873563218390803</v>
      </c>
      <c r="L38">
        <f t="shared" si="12"/>
        <v>11.164750957854407</v>
      </c>
      <c r="M38">
        <f t="shared" si="13"/>
        <v>3.1992337164750957</v>
      </c>
      <c r="O38" s="10">
        <v>2030</v>
      </c>
      <c r="P38" t="str">
        <f t="shared" si="20"/>
        <v>B_L</v>
      </c>
      <c r="Q38" t="str">
        <f t="shared" si="14"/>
        <v>B_L</v>
      </c>
      <c r="R38" t="str">
        <f t="shared" si="15"/>
        <v>B_L</v>
      </c>
      <c r="S38" t="str">
        <f t="shared" si="16"/>
        <v>B_M</v>
      </c>
      <c r="T38" t="str">
        <f t="shared" si="17"/>
        <v>B_S</v>
      </c>
      <c r="V38" s="10">
        <v>2030</v>
      </c>
      <c r="W38" s="44" t="str">
        <f t="shared" ref="W38:AA38" si="32">IF(AND(P15&lt;&gt;"",P38&lt;&gt;""),P15&amp;":"&amp;P38,IF(AND(P15&lt;&gt;"",P38=""),P15,""))</f>
        <v>PV_L:B_L</v>
      </c>
      <c r="X38" s="43" t="str">
        <f t="shared" si="32"/>
        <v>PV_M:B_L</v>
      </c>
      <c r="Y38" s="44" t="str">
        <f t="shared" si="32"/>
        <v>PV_L:B_L</v>
      </c>
      <c r="Z38" s="42" t="str">
        <f t="shared" si="32"/>
        <v>PV_M:B_M</v>
      </c>
      <c r="AA38" s="41" t="str">
        <f t="shared" si="32"/>
        <v>PV_M:B_S</v>
      </c>
    </row>
    <row r="39" spans="1:27" x14ac:dyDescent="0.4">
      <c r="A39" s="10">
        <v>2031</v>
      </c>
      <c r="B39">
        <f>'Figure Data'!B85</f>
        <v>10.029999999999999</v>
      </c>
      <c r="C39">
        <f>'Figure Data'!C85</f>
        <v>8.2590000000000003</v>
      </c>
      <c r="D39">
        <f>'Figure Data'!D85</f>
        <v>7.04</v>
      </c>
      <c r="E39">
        <f>'Figure Data'!E85</f>
        <v>4.6790000000000003</v>
      </c>
      <c r="F39">
        <f>'Figure Data'!F85</f>
        <v>1.298</v>
      </c>
      <c r="H39" s="10">
        <v>2031</v>
      </c>
      <c r="I39">
        <f t="shared" si="19"/>
        <v>38.429118773946357</v>
      </c>
      <c r="J39">
        <f t="shared" si="10"/>
        <v>31.643678160919542</v>
      </c>
      <c r="K39">
        <f t="shared" si="11"/>
        <v>26.973180076628353</v>
      </c>
      <c r="L39">
        <f t="shared" si="12"/>
        <v>17.927203065134101</v>
      </c>
      <c r="M39">
        <f t="shared" si="13"/>
        <v>4.9731800766283527</v>
      </c>
      <c r="O39" s="10">
        <v>2031</v>
      </c>
      <c r="P39" t="str">
        <f t="shared" si="20"/>
        <v>B_XL</v>
      </c>
      <c r="Q39" t="str">
        <f t="shared" si="14"/>
        <v>B_XL</v>
      </c>
      <c r="R39" t="str">
        <f t="shared" si="15"/>
        <v>B_L</v>
      </c>
      <c r="S39" t="str">
        <f t="shared" si="16"/>
        <v>B_M</v>
      </c>
      <c r="T39" t="str">
        <f t="shared" si="17"/>
        <v>B_S</v>
      </c>
      <c r="V39" s="10">
        <v>2031</v>
      </c>
      <c r="W39" s="45" t="str">
        <f t="shared" ref="W39:AA39" si="33">IF(AND(P16&lt;&gt;"",P39&lt;&gt;""),P16&amp;":"&amp;P39,IF(AND(P16&lt;&gt;"",P39=""),P16,""))</f>
        <v>PV_L:B_XL</v>
      </c>
      <c r="X39" s="45" t="str">
        <f t="shared" si="33"/>
        <v>PV_L:B_XL</v>
      </c>
      <c r="Y39" s="44" t="str">
        <f t="shared" si="33"/>
        <v>PV_L:B_L</v>
      </c>
      <c r="Z39" s="47" t="str">
        <f t="shared" si="33"/>
        <v>PV_L:B_M</v>
      </c>
      <c r="AA39" s="41" t="str">
        <f t="shared" si="33"/>
        <v>PV_M:B_S</v>
      </c>
    </row>
    <row r="40" spans="1:27" x14ac:dyDescent="0.4">
      <c r="A40" s="10">
        <v>2032</v>
      </c>
      <c r="B40">
        <f>'Figure Data'!B86</f>
        <v>11.551</v>
      </c>
      <c r="C40">
        <f>'Figure Data'!C86</f>
        <v>9.9420000000000002</v>
      </c>
      <c r="D40">
        <f>'Figure Data'!D86</f>
        <v>7.8609999999999998</v>
      </c>
      <c r="E40">
        <f>'Figure Data'!E86</f>
        <v>5.375</v>
      </c>
      <c r="F40">
        <f>'Figure Data'!F86</f>
        <v>1.694</v>
      </c>
      <c r="H40" s="10">
        <v>2032</v>
      </c>
      <c r="I40">
        <f t="shared" si="19"/>
        <v>44.256704980842912</v>
      </c>
      <c r="J40">
        <f t="shared" si="10"/>
        <v>38.091954022988503</v>
      </c>
      <c r="K40">
        <f t="shared" si="11"/>
        <v>30.11877394636015</v>
      </c>
      <c r="L40">
        <f t="shared" si="12"/>
        <v>20.593869731800766</v>
      </c>
      <c r="M40">
        <f t="shared" si="13"/>
        <v>6.490421455938697</v>
      </c>
      <c r="O40" s="10">
        <v>2032</v>
      </c>
      <c r="P40" t="str">
        <f t="shared" si="20"/>
        <v>B_XL</v>
      </c>
      <c r="Q40" t="str">
        <f t="shared" si="14"/>
        <v>B_XL</v>
      </c>
      <c r="R40" t="str">
        <f t="shared" si="15"/>
        <v>B_XL</v>
      </c>
      <c r="S40" t="str">
        <f t="shared" si="16"/>
        <v>B_L</v>
      </c>
      <c r="T40" t="str">
        <f t="shared" si="17"/>
        <v>B_S</v>
      </c>
      <c r="V40" s="10">
        <v>2032</v>
      </c>
      <c r="W40" s="45" t="str">
        <f t="shared" ref="W40:AA40" si="34">IF(AND(P17&lt;&gt;"",P40&lt;&gt;""),P17&amp;":"&amp;P40,IF(AND(P17&lt;&gt;"",P40=""),P17,""))</f>
        <v>PV_L:B_XL</v>
      </c>
      <c r="X40" s="45" t="str">
        <f t="shared" si="34"/>
        <v>PV_L:B_XL</v>
      </c>
      <c r="Y40" s="45" t="str">
        <f t="shared" si="34"/>
        <v>PV_L:B_XL</v>
      </c>
      <c r="Z40" s="44" t="str">
        <f t="shared" si="34"/>
        <v>PV_L:B_L</v>
      </c>
      <c r="AA40" s="41" t="str">
        <f t="shared" si="34"/>
        <v>PV_M:B_S</v>
      </c>
    </row>
    <row r="41" spans="1:27" x14ac:dyDescent="0.4">
      <c r="A41" s="10">
        <v>2033</v>
      </c>
      <c r="B41">
        <f>'Figure Data'!B87</f>
        <v>10.731999999999999</v>
      </c>
      <c r="C41">
        <f>'Figure Data'!C87</f>
        <v>9.6280000000000001</v>
      </c>
      <c r="D41">
        <f>'Figure Data'!D87</f>
        <v>9.5239999999999991</v>
      </c>
      <c r="E41">
        <f>'Figure Data'!E87</f>
        <v>5.97</v>
      </c>
      <c r="F41">
        <f>'Figure Data'!F87</f>
        <v>2.524</v>
      </c>
      <c r="H41" s="10">
        <v>2033</v>
      </c>
      <c r="I41">
        <f t="shared" si="19"/>
        <v>41.11877394636015</v>
      </c>
      <c r="J41">
        <f t="shared" si="10"/>
        <v>36.888888888888886</v>
      </c>
      <c r="K41">
        <f t="shared" si="11"/>
        <v>36.490421455938694</v>
      </c>
      <c r="L41">
        <f t="shared" si="12"/>
        <v>22.873563218390807</v>
      </c>
      <c r="M41">
        <f t="shared" si="13"/>
        <v>9.6704980842911876</v>
      </c>
      <c r="O41" s="10">
        <v>2033</v>
      </c>
      <c r="P41" t="str">
        <f t="shared" si="20"/>
        <v>B_XL</v>
      </c>
      <c r="Q41" t="str">
        <f t="shared" si="14"/>
        <v>B_XL</v>
      </c>
      <c r="R41" t="str">
        <f t="shared" si="15"/>
        <v>B_XL</v>
      </c>
      <c r="S41" t="str">
        <f t="shared" si="16"/>
        <v>B_L</v>
      </c>
      <c r="T41" t="str">
        <f t="shared" si="17"/>
        <v>B_S</v>
      </c>
      <c r="V41" s="10">
        <v>2033</v>
      </c>
      <c r="W41" s="46" t="str">
        <f t="shared" ref="W41:AA41" si="35">IF(AND(P18&lt;&gt;"",P41&lt;&gt;""),P18&amp;":"&amp;P41,IF(AND(P18&lt;&gt;"",P41=""),P18,""))</f>
        <v>PV_XL:B_XL</v>
      </c>
      <c r="X41" s="45" t="str">
        <f t="shared" si="35"/>
        <v>PV_L:B_XL</v>
      </c>
      <c r="Y41" s="45" t="str">
        <f t="shared" si="35"/>
        <v>PV_L:B_XL</v>
      </c>
      <c r="Z41" s="44" t="str">
        <f t="shared" si="35"/>
        <v>PV_L:B_L</v>
      </c>
      <c r="AA41" s="41" t="str">
        <f t="shared" si="35"/>
        <v>PV_M:B_S</v>
      </c>
    </row>
    <row r="42" spans="1:27" x14ac:dyDescent="0.4">
      <c r="A42" s="10">
        <v>2034</v>
      </c>
      <c r="B42">
        <f>'Figure Data'!B88</f>
        <v>11.478999999999999</v>
      </c>
      <c r="C42">
        <f>'Figure Data'!C88</f>
        <v>9.6760000000000002</v>
      </c>
      <c r="D42">
        <f>'Figure Data'!D88</f>
        <v>11.906000000000001</v>
      </c>
      <c r="E42">
        <f>'Figure Data'!E88</f>
        <v>7.1180000000000003</v>
      </c>
      <c r="F42">
        <f>'Figure Data'!F88</f>
        <v>3.411</v>
      </c>
      <c r="H42" s="10">
        <v>2034</v>
      </c>
      <c r="I42">
        <f t="shared" si="19"/>
        <v>43.980842911877389</v>
      </c>
      <c r="J42">
        <f t="shared" si="10"/>
        <v>37.072796934865899</v>
      </c>
      <c r="K42">
        <f t="shared" si="11"/>
        <v>45.616858237547895</v>
      </c>
      <c r="L42">
        <f t="shared" si="12"/>
        <v>27.272030651340998</v>
      </c>
      <c r="M42">
        <f t="shared" si="13"/>
        <v>13.068965517241381</v>
      </c>
      <c r="O42" s="10">
        <v>2034</v>
      </c>
      <c r="P42" t="str">
        <f t="shared" si="20"/>
        <v>B_XL</v>
      </c>
      <c r="Q42" t="str">
        <f t="shared" si="14"/>
        <v>B_XL</v>
      </c>
      <c r="R42" t="str">
        <f t="shared" si="15"/>
        <v>B_XL</v>
      </c>
      <c r="S42" t="str">
        <f t="shared" si="16"/>
        <v>B_L</v>
      </c>
      <c r="T42" t="str">
        <f t="shared" si="17"/>
        <v>B_M</v>
      </c>
      <c r="V42" s="10">
        <v>2034</v>
      </c>
      <c r="W42" s="46" t="str">
        <f t="shared" ref="W42:AA42" si="36">IF(AND(P19&lt;&gt;"",P42&lt;&gt;""),P19&amp;":"&amp;P42,IF(AND(P19&lt;&gt;"",P42=""),P19,""))</f>
        <v>PV_XL:B_XL</v>
      </c>
      <c r="X42" s="45" t="str">
        <f t="shared" si="36"/>
        <v>PV_L:B_XL</v>
      </c>
      <c r="Y42" s="45" t="str">
        <f t="shared" si="36"/>
        <v>PV_L:B_XL</v>
      </c>
      <c r="Z42" s="44" t="str">
        <f t="shared" si="36"/>
        <v>PV_L:B_L</v>
      </c>
      <c r="AA42" s="47" t="str">
        <f t="shared" si="36"/>
        <v>PV_L:B_M</v>
      </c>
    </row>
    <row r="43" spans="1:27" x14ac:dyDescent="0.4">
      <c r="A43" s="10">
        <v>2035</v>
      </c>
      <c r="B43">
        <f>'Figure Data'!B89</f>
        <v>13.821999999999999</v>
      </c>
      <c r="C43">
        <f>'Figure Data'!C89</f>
        <v>11.379</v>
      </c>
      <c r="D43">
        <f>'Figure Data'!D89</f>
        <v>11.952999999999999</v>
      </c>
      <c r="E43">
        <f>'Figure Data'!E89</f>
        <v>9.5269999999999992</v>
      </c>
      <c r="F43">
        <f>'Figure Data'!F89</f>
        <v>4.1870000000000003</v>
      </c>
      <c r="H43" s="10">
        <v>2035</v>
      </c>
      <c r="I43">
        <f t="shared" si="19"/>
        <v>52.957854406130267</v>
      </c>
      <c r="J43">
        <f t="shared" si="10"/>
        <v>43.597701149425291</v>
      </c>
      <c r="K43">
        <f t="shared" si="11"/>
        <v>45.796934865900383</v>
      </c>
      <c r="L43">
        <f t="shared" si="12"/>
        <v>36.501915708812255</v>
      </c>
      <c r="M43">
        <f t="shared" si="13"/>
        <v>16.042145593869733</v>
      </c>
      <c r="O43" s="10">
        <v>2035</v>
      </c>
      <c r="P43" t="str">
        <f t="shared" si="20"/>
        <v>B_XL</v>
      </c>
      <c r="Q43" t="str">
        <f t="shared" si="14"/>
        <v>B_XL</v>
      </c>
      <c r="R43" t="str">
        <f t="shared" si="15"/>
        <v>B_XL</v>
      </c>
      <c r="S43" t="str">
        <f t="shared" si="16"/>
        <v>B_XL</v>
      </c>
      <c r="T43" t="str">
        <f t="shared" si="17"/>
        <v>B_M</v>
      </c>
      <c r="V43" s="10">
        <v>2035</v>
      </c>
      <c r="W43" s="46" t="str">
        <f t="shared" ref="W43:AA43" si="37">IF(AND(P20&lt;&gt;"",P43&lt;&gt;""),P20&amp;":"&amp;P43,IF(AND(P20&lt;&gt;"",P43=""),P20,""))</f>
        <v>PV_XL:B_XL</v>
      </c>
      <c r="X43" s="45" t="str">
        <f t="shared" si="37"/>
        <v>PV_L:B_XL</v>
      </c>
      <c r="Y43" s="46" t="str">
        <f t="shared" si="37"/>
        <v>PV_XL:B_XL</v>
      </c>
      <c r="Z43" s="46" t="str">
        <f t="shared" si="37"/>
        <v>PV_XL:B_XL</v>
      </c>
      <c r="AA43" s="47" t="str">
        <f t="shared" si="37"/>
        <v>PV_L:B_M</v>
      </c>
    </row>
    <row r="44" spans="1:27" x14ac:dyDescent="0.4">
      <c r="A44" s="10">
        <v>2036</v>
      </c>
      <c r="B44">
        <f>'Figure Data'!B90</f>
        <v>15.888</v>
      </c>
      <c r="C44">
        <f>'Figure Data'!C90</f>
        <v>13.769</v>
      </c>
      <c r="D44">
        <f>'Figure Data'!D90</f>
        <v>11.744</v>
      </c>
      <c r="E44">
        <f>'Figure Data'!E90</f>
        <v>12.05</v>
      </c>
      <c r="F44">
        <f>'Figure Data'!F90</f>
        <v>4.9050000000000002</v>
      </c>
      <c r="H44" s="10">
        <v>2036</v>
      </c>
      <c r="I44">
        <f t="shared" si="19"/>
        <v>60.873563218390807</v>
      </c>
      <c r="J44">
        <f t="shared" si="10"/>
        <v>52.754789272030649</v>
      </c>
      <c r="K44">
        <f t="shared" si="11"/>
        <v>44.996168582375475</v>
      </c>
      <c r="L44">
        <f t="shared" si="12"/>
        <v>46.168582375478934</v>
      </c>
      <c r="M44">
        <f t="shared" si="13"/>
        <v>18.793103448275861</v>
      </c>
      <c r="O44" s="10">
        <v>2036</v>
      </c>
      <c r="P44" t="str">
        <f t="shared" si="20"/>
        <v>B_XL</v>
      </c>
      <c r="Q44" t="str">
        <f t="shared" si="14"/>
        <v>B_XL</v>
      </c>
      <c r="R44" t="str">
        <f t="shared" si="15"/>
        <v>B_XL</v>
      </c>
      <c r="S44" t="str">
        <f t="shared" si="16"/>
        <v>B_XL</v>
      </c>
      <c r="T44" t="str">
        <f t="shared" si="17"/>
        <v>B_M</v>
      </c>
      <c r="V44" s="10">
        <v>2036</v>
      </c>
      <c r="W44" s="46" t="str">
        <f t="shared" ref="W44:AA44" si="38">IF(AND(P21&lt;&gt;"",P44&lt;&gt;""),P21&amp;":"&amp;P44,IF(AND(P21&lt;&gt;"",P44=""),P21,""))</f>
        <v>PV_XL:B_XL</v>
      </c>
      <c r="X44" s="46" t="str">
        <f t="shared" si="38"/>
        <v>PV_XL:B_XL</v>
      </c>
      <c r="Y44" s="46" t="str">
        <f t="shared" si="38"/>
        <v>PV_XL:B_XL</v>
      </c>
      <c r="Z44" s="46" t="str">
        <f t="shared" si="38"/>
        <v>PV_XL:B_XL</v>
      </c>
      <c r="AA44" s="47" t="str">
        <f t="shared" si="38"/>
        <v>PV_L:B_M</v>
      </c>
    </row>
    <row r="45" spans="1:27" x14ac:dyDescent="0.4">
      <c r="A45" s="10">
        <v>2037</v>
      </c>
      <c r="B45">
        <f>'Figure Data'!B91</f>
        <v>15.685</v>
      </c>
      <c r="C45">
        <f>'Figure Data'!C91</f>
        <v>14.417</v>
      </c>
      <c r="D45">
        <f>'Figure Data'!D91</f>
        <v>14.186999999999999</v>
      </c>
      <c r="E45">
        <f>'Figure Data'!E91</f>
        <v>13.298999999999999</v>
      </c>
      <c r="F45">
        <f>'Figure Data'!F91</f>
        <v>5.8550000000000004</v>
      </c>
      <c r="H45" s="10">
        <v>2037</v>
      </c>
      <c r="I45">
        <f t="shared" si="19"/>
        <v>60.095785440613028</v>
      </c>
      <c r="J45">
        <f t="shared" si="10"/>
        <v>55.237547892720308</v>
      </c>
      <c r="K45">
        <f t="shared" si="11"/>
        <v>54.356321839080458</v>
      </c>
      <c r="L45">
        <f t="shared" si="12"/>
        <v>50.954022988505741</v>
      </c>
      <c r="M45">
        <f t="shared" si="13"/>
        <v>22.432950191570885</v>
      </c>
      <c r="O45" s="10">
        <v>2037</v>
      </c>
      <c r="P45" t="str">
        <f t="shared" si="20"/>
        <v>B_XL</v>
      </c>
      <c r="Q45" t="str">
        <f t="shared" si="14"/>
        <v>B_XL</v>
      </c>
      <c r="R45" t="str">
        <f t="shared" si="15"/>
        <v>B_XL</v>
      </c>
      <c r="S45" t="str">
        <f t="shared" si="16"/>
        <v>B_XL</v>
      </c>
      <c r="T45" t="str">
        <f t="shared" si="17"/>
        <v>B_L</v>
      </c>
      <c r="V45" s="10">
        <v>2037</v>
      </c>
      <c r="W45" s="46" t="str">
        <f t="shared" ref="W45:AA45" si="39">IF(AND(P22&lt;&gt;"",P45&lt;&gt;""),P22&amp;":"&amp;P45,IF(AND(P22&lt;&gt;"",P45=""),P22,""))</f>
        <v>PV_XL:B_XL</v>
      </c>
      <c r="X45" s="46" t="str">
        <f t="shared" si="39"/>
        <v>PV_XL:B_XL</v>
      </c>
      <c r="Y45" s="46" t="str">
        <f t="shared" si="39"/>
        <v>PV_XL:B_XL</v>
      </c>
      <c r="Z45" s="46" t="str">
        <f t="shared" si="39"/>
        <v>PV_XL:B_XL</v>
      </c>
      <c r="AA45" s="44" t="str">
        <f t="shared" si="39"/>
        <v>PV_L:B_L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DCFA7-9DE6-4D68-A8DF-041792A46D94}">
  <dimension ref="A1:Q1"/>
  <sheetViews>
    <sheetView workbookViewId="0">
      <selection activeCell="F36" sqref="F36"/>
    </sheetView>
  </sheetViews>
  <sheetFormatPr defaultRowHeight="14.6" x14ac:dyDescent="0.4"/>
  <sheetData>
    <row r="1" spans="1:17" s="16" customFormat="1" ht="46.3" x14ac:dyDescent="1.2">
      <c r="A1" s="16" t="s">
        <v>11</v>
      </c>
      <c r="F1" s="16" t="s">
        <v>12</v>
      </c>
      <c r="K1" s="16" t="s">
        <v>13</v>
      </c>
      <c r="Q1" s="16" t="s">
        <v>28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929DC-0FB3-4939-B2B3-3C08FA4F968A}">
  <dimension ref="A1:N160"/>
  <sheetViews>
    <sheetView topLeftCell="A46" workbookViewId="0">
      <selection activeCell="H81" sqref="H81"/>
    </sheetView>
  </sheetViews>
  <sheetFormatPr defaultRowHeight="14.6" x14ac:dyDescent="0.4"/>
  <cols>
    <col min="1" max="1" width="12.15234375" style="10" customWidth="1"/>
    <col min="8" max="8" width="9.15234375" style="10"/>
  </cols>
  <sheetData>
    <row r="1" spans="1:14" s="28" customFormat="1" ht="35.6" x14ac:dyDescent="0.9">
      <c r="A1" s="34" t="s">
        <v>22</v>
      </c>
      <c r="B1" s="34"/>
      <c r="C1" s="34"/>
      <c r="D1" s="34"/>
      <c r="E1" s="34"/>
      <c r="F1" s="34"/>
      <c r="H1" s="17" t="s">
        <v>27</v>
      </c>
      <c r="J1" s="17"/>
      <c r="K1" s="17"/>
      <c r="L1" s="17"/>
      <c r="M1" s="17"/>
      <c r="N1" s="17"/>
    </row>
    <row r="2" spans="1:14" ht="97.3" x14ac:dyDescent="0.4">
      <c r="A2" s="18" t="s">
        <v>0</v>
      </c>
      <c r="B2" s="19" t="s">
        <v>14</v>
      </c>
      <c r="C2" s="20" t="s">
        <v>15</v>
      </c>
      <c r="D2" s="21" t="s">
        <v>16</v>
      </c>
      <c r="E2" s="21" t="s">
        <v>17</v>
      </c>
      <c r="F2" s="21" t="s">
        <v>18</v>
      </c>
      <c r="H2" s="21" t="s">
        <v>7</v>
      </c>
      <c r="I2" s="18" t="s">
        <v>0</v>
      </c>
      <c r="J2" s="19" t="s">
        <v>14</v>
      </c>
      <c r="K2" s="20" t="s">
        <v>15</v>
      </c>
      <c r="L2" s="21" t="s">
        <v>16</v>
      </c>
      <c r="M2" s="21" t="s">
        <v>17</v>
      </c>
      <c r="N2" s="21" t="s">
        <v>18</v>
      </c>
    </row>
    <row r="3" spans="1:14" x14ac:dyDescent="0.4">
      <c r="A3" s="10">
        <v>2018</v>
      </c>
      <c r="B3">
        <f>'Scenario Data'!C3</f>
        <v>1080.82253328709</v>
      </c>
      <c r="C3">
        <f>'Scenario Data'!C27</f>
        <v>957.47336735974295</v>
      </c>
      <c r="D3">
        <f>'Scenario Data'!C51</f>
        <v>914.932990586811</v>
      </c>
      <c r="E3">
        <f>'Scenario Data'!C75</f>
        <v>913.26365865278001</v>
      </c>
      <c r="F3">
        <f>'Scenario Data'!C99</f>
        <v>912.88158078448203</v>
      </c>
      <c r="H3" s="28">
        <v>1466.1483350000001</v>
      </c>
      <c r="I3" s="10">
        <v>2018</v>
      </c>
      <c r="J3" s="4">
        <f t="shared" ref="J3:J22" si="0">B3/$H3</f>
        <v>0.73718498155037626</v>
      </c>
      <c r="K3" s="4">
        <f t="shared" ref="K3:K22" si="1">C3/$H3</f>
        <v>0.65305354479002486</v>
      </c>
      <c r="L3" s="4">
        <f t="shared" ref="L3:L22" si="2">D3/$H3</f>
        <v>0.6240384882930764</v>
      </c>
      <c r="M3" s="4">
        <f t="shared" ref="M3:M22" si="3">E3/$H3</f>
        <v>0.62289990504458748</v>
      </c>
      <c r="N3" s="4">
        <f t="shared" ref="N3:N22" si="4">F3/$H3</f>
        <v>0.62263930530909206</v>
      </c>
    </row>
    <row r="4" spans="1:14" x14ac:dyDescent="0.4">
      <c r="A4" s="10">
        <v>2019</v>
      </c>
      <c r="B4">
        <f>'Scenario Data'!C4</f>
        <v>1056.44352282144</v>
      </c>
      <c r="C4">
        <f>'Scenario Data'!C28</f>
        <v>947.07734180837303</v>
      </c>
      <c r="D4">
        <f>'Scenario Data'!C52</f>
        <v>912.06068586607705</v>
      </c>
      <c r="E4">
        <f>'Scenario Data'!C76</f>
        <v>911.61983096931499</v>
      </c>
      <c r="F4">
        <f>'Scenario Data'!C100</f>
        <v>911.62280888348198</v>
      </c>
      <c r="H4" s="28">
        <v>1466.1483350000001</v>
      </c>
      <c r="I4" s="10">
        <v>2019</v>
      </c>
      <c r="J4" s="4">
        <f t="shared" si="0"/>
        <v>0.72055705251777258</v>
      </c>
      <c r="K4" s="4">
        <f t="shared" si="1"/>
        <v>0.64596283963885071</v>
      </c>
      <c r="L4" s="4">
        <f t="shared" si="2"/>
        <v>0.62207940635561754</v>
      </c>
      <c r="M4" s="4">
        <f t="shared" si="3"/>
        <v>0.62177871720552402</v>
      </c>
      <c r="N4" s="4">
        <f t="shared" si="4"/>
        <v>0.62178074831935881</v>
      </c>
    </row>
    <row r="5" spans="1:14" x14ac:dyDescent="0.4">
      <c r="A5" s="10">
        <v>2020</v>
      </c>
      <c r="B5">
        <f>'Scenario Data'!C5</f>
        <v>1050.09471035353</v>
      </c>
      <c r="C5">
        <f>'Scenario Data'!C29</f>
        <v>941.77469439310198</v>
      </c>
      <c r="D5">
        <f>'Scenario Data'!C53</f>
        <v>912.35741113282904</v>
      </c>
      <c r="E5">
        <f>'Scenario Data'!C77</f>
        <v>912.37415339782297</v>
      </c>
      <c r="F5">
        <f>'Scenario Data'!C101</f>
        <v>912.37719074698998</v>
      </c>
      <c r="H5" s="28">
        <v>1466.1483350000001</v>
      </c>
      <c r="I5" s="10">
        <v>2020</v>
      </c>
      <c r="J5" s="4">
        <f t="shared" si="0"/>
        <v>0.71622678639370407</v>
      </c>
      <c r="K5" s="4">
        <f t="shared" si="1"/>
        <v>0.64234612004187275</v>
      </c>
      <c r="L5" s="4">
        <f t="shared" si="2"/>
        <v>0.62228179056168209</v>
      </c>
      <c r="M5" s="4">
        <f t="shared" si="3"/>
        <v>0.62229320977800173</v>
      </c>
      <c r="N5" s="4">
        <f t="shared" si="4"/>
        <v>0.62229528143002666</v>
      </c>
    </row>
    <row r="6" spans="1:14" x14ac:dyDescent="0.4">
      <c r="A6" s="10">
        <v>2021</v>
      </c>
      <c r="B6">
        <f>'Scenario Data'!C6</f>
        <v>1046.8734291145199</v>
      </c>
      <c r="C6">
        <f>'Scenario Data'!C30</f>
        <v>941.43633502224702</v>
      </c>
      <c r="D6">
        <f>'Scenario Data'!C54</f>
        <v>913.12086124559505</v>
      </c>
      <c r="E6">
        <f>'Scenario Data'!C78</f>
        <v>913.13771051291803</v>
      </c>
      <c r="F6">
        <f>'Scenario Data'!C102</f>
        <v>913.14077308708499</v>
      </c>
      <c r="H6" s="28">
        <v>1466.1483350000001</v>
      </c>
      <c r="I6" s="10">
        <v>2021</v>
      </c>
      <c r="J6" s="4">
        <f t="shared" si="0"/>
        <v>0.71402968180195758</v>
      </c>
      <c r="K6" s="4">
        <f t="shared" si="1"/>
        <v>0.64211533891094785</v>
      </c>
      <c r="L6" s="4">
        <f t="shared" si="2"/>
        <v>0.62280250875542886</v>
      </c>
      <c r="M6" s="4">
        <f t="shared" si="3"/>
        <v>0.62281400095367434</v>
      </c>
      <c r="N6" s="4">
        <f t="shared" si="4"/>
        <v>0.62281608981064318</v>
      </c>
    </row>
    <row r="7" spans="1:14" x14ac:dyDescent="0.4">
      <c r="A7" s="10">
        <v>2022</v>
      </c>
      <c r="B7">
        <f>'Scenario Data'!C7</f>
        <v>982.56070204250204</v>
      </c>
      <c r="C7">
        <f>'Scenario Data'!C31</f>
        <v>940.42160394857603</v>
      </c>
      <c r="D7">
        <f>'Scenario Data'!C55</f>
        <v>913.89136443158202</v>
      </c>
      <c r="E7">
        <f>'Scenario Data'!C79</f>
        <v>913.90837323383005</v>
      </c>
      <c r="F7">
        <f>'Scenario Data'!C103</f>
        <v>913.91146782632995</v>
      </c>
      <c r="H7" s="28">
        <v>1466.1483350000001</v>
      </c>
      <c r="I7" s="10">
        <v>2022</v>
      </c>
      <c r="J7" s="4">
        <f t="shared" si="0"/>
        <v>0.67016459289059727</v>
      </c>
      <c r="K7" s="4">
        <f t="shared" si="1"/>
        <v>0.6414232322192529</v>
      </c>
      <c r="L7" s="4">
        <f t="shared" si="2"/>
        <v>0.62332803756284449</v>
      </c>
      <c r="M7" s="4">
        <f t="shared" si="3"/>
        <v>0.62333963857335761</v>
      </c>
      <c r="N7" s="4">
        <f t="shared" si="4"/>
        <v>0.62334174926872588</v>
      </c>
    </row>
    <row r="8" spans="1:14" x14ac:dyDescent="0.4">
      <c r="A8" s="10">
        <v>2023</v>
      </c>
      <c r="B8">
        <f>'Scenario Data'!C8</f>
        <v>478.18017484491901</v>
      </c>
      <c r="C8">
        <f>'Scenario Data'!C32</f>
        <v>588.57342905623</v>
      </c>
      <c r="D8">
        <f>'Scenario Data'!C56</f>
        <v>914.67066504172794</v>
      </c>
      <c r="E8">
        <f>'Scenario Data'!C80</f>
        <v>914.68801351054606</v>
      </c>
      <c r="F8">
        <f>'Scenario Data'!C104</f>
        <v>914.69118121471297</v>
      </c>
      <c r="H8" s="28">
        <v>1466.1483350000001</v>
      </c>
      <c r="I8" s="10">
        <v>2023</v>
      </c>
      <c r="J8" s="4">
        <f t="shared" si="0"/>
        <v>0.32614720040924028</v>
      </c>
      <c r="K8" s="4">
        <f t="shared" si="1"/>
        <v>0.40144193803980277</v>
      </c>
      <c r="L8" s="4">
        <f t="shared" si="2"/>
        <v>0.62385956673458143</v>
      </c>
      <c r="M8" s="4">
        <f t="shared" si="3"/>
        <v>0.62387139941781267</v>
      </c>
      <c r="N8" s="4">
        <f t="shared" si="4"/>
        <v>0.62387355997966798</v>
      </c>
    </row>
    <row r="9" spans="1:14" x14ac:dyDescent="0.4">
      <c r="A9" s="10">
        <v>2024</v>
      </c>
      <c r="B9">
        <f>'Scenario Data'!C9</f>
        <v>324.13081445432601</v>
      </c>
      <c r="C9">
        <f>'Scenario Data'!C33</f>
        <v>354.07249315066298</v>
      </c>
      <c r="D9">
        <f>'Scenario Data'!C57</f>
        <v>904.09347369676698</v>
      </c>
      <c r="E9">
        <f>'Scenario Data'!C81</f>
        <v>915.48310403702601</v>
      </c>
      <c r="F9">
        <f>'Scenario Data'!C105</f>
        <v>915.48632661898296</v>
      </c>
      <c r="H9" s="28">
        <v>1466.1483350000001</v>
      </c>
      <c r="I9" s="10">
        <v>2024</v>
      </c>
      <c r="J9" s="4">
        <f t="shared" si="0"/>
        <v>0.22107641274532155</v>
      </c>
      <c r="K9" s="4">
        <f t="shared" si="1"/>
        <v>0.24149841097126298</v>
      </c>
      <c r="L9" s="4">
        <f t="shared" si="2"/>
        <v>0.61664529578227634</v>
      </c>
      <c r="M9" s="4">
        <f t="shared" si="3"/>
        <v>0.62441369824767834</v>
      </c>
      <c r="N9" s="4">
        <f t="shared" si="4"/>
        <v>0.62441589623943672</v>
      </c>
    </row>
    <row r="10" spans="1:14" x14ac:dyDescent="0.4">
      <c r="A10" s="10">
        <v>2025</v>
      </c>
      <c r="B10">
        <f>'Scenario Data'!C10</f>
        <v>306.23767578793701</v>
      </c>
      <c r="C10">
        <f>'Scenario Data'!C34</f>
        <v>355.17780503535198</v>
      </c>
      <c r="D10">
        <f>'Scenario Data'!C58</f>
        <v>603.47919598215901</v>
      </c>
      <c r="E10">
        <f>'Scenario Data'!C82</f>
        <v>911.04215451504001</v>
      </c>
      <c r="F10">
        <f>'Scenario Data'!C106</f>
        <v>911.04537313503999</v>
      </c>
      <c r="H10" s="28">
        <v>1466.1483350000001</v>
      </c>
      <c r="I10" s="10">
        <v>2025</v>
      </c>
      <c r="J10" s="4">
        <f t="shared" si="0"/>
        <v>0.20887223241837735</v>
      </c>
      <c r="K10" s="4">
        <f t="shared" si="1"/>
        <v>0.24225229914089966</v>
      </c>
      <c r="L10" s="4">
        <f t="shared" si="2"/>
        <v>0.41160855390676343</v>
      </c>
      <c r="M10" s="4">
        <f t="shared" si="3"/>
        <v>0.6213847076496799</v>
      </c>
      <c r="N10" s="4">
        <f t="shared" si="4"/>
        <v>0.621386902939149</v>
      </c>
    </row>
    <row r="11" spans="1:14" x14ac:dyDescent="0.4">
      <c r="A11" s="10">
        <v>2026</v>
      </c>
      <c r="B11">
        <f>'Scenario Data'!C11</f>
        <v>294.00788405207902</v>
      </c>
      <c r="C11">
        <f>'Scenario Data'!C35</f>
        <v>359.95027759236598</v>
      </c>
      <c r="D11">
        <f>'Scenario Data'!C59</f>
        <v>301.09800442314099</v>
      </c>
      <c r="E11">
        <f>'Scenario Data'!C83</f>
        <v>884.87863862529503</v>
      </c>
      <c r="F11">
        <f>'Scenario Data'!C107</f>
        <v>911.89171321848801</v>
      </c>
      <c r="H11" s="28">
        <v>1466.1483350000001</v>
      </c>
      <c r="I11" s="10">
        <v>2026</v>
      </c>
      <c r="J11" s="4">
        <f t="shared" si="0"/>
        <v>0.20053079012095934</v>
      </c>
      <c r="K11" s="4">
        <f t="shared" si="1"/>
        <v>0.24550740808389349</v>
      </c>
      <c r="L11" s="4">
        <f t="shared" si="2"/>
        <v>0.2053666721404018</v>
      </c>
      <c r="M11" s="4">
        <f t="shared" si="3"/>
        <v>0.60353964022698625</v>
      </c>
      <c r="N11" s="4">
        <f t="shared" si="4"/>
        <v>0.62196415700222307</v>
      </c>
    </row>
    <row r="12" spans="1:14" x14ac:dyDescent="0.4">
      <c r="A12" s="10">
        <v>2027</v>
      </c>
      <c r="B12">
        <f>'Scenario Data'!C12</f>
        <v>185.56269453509799</v>
      </c>
      <c r="C12">
        <f>'Scenario Data'!C36</f>
        <v>268.44003216545002</v>
      </c>
      <c r="D12">
        <f>'Scenario Data'!C60</f>
        <v>305.60849162894198</v>
      </c>
      <c r="E12">
        <f>'Scenario Data'!C84</f>
        <v>842.78989182399698</v>
      </c>
      <c r="F12">
        <f>'Scenario Data'!C108</f>
        <v>884.95432622653698</v>
      </c>
      <c r="H12" s="28">
        <v>1466.1483350000001</v>
      </c>
      <c r="I12" s="10">
        <v>2027</v>
      </c>
      <c r="J12" s="4">
        <f t="shared" si="0"/>
        <v>0.12656474798990783</v>
      </c>
      <c r="K12" s="4">
        <f t="shared" si="1"/>
        <v>0.18309200082776755</v>
      </c>
      <c r="L12" s="4">
        <f t="shared" si="2"/>
        <v>0.20844309155726862</v>
      </c>
      <c r="M12" s="4">
        <f t="shared" si="3"/>
        <v>0.57483262211936892</v>
      </c>
      <c r="N12" s="4">
        <f t="shared" si="4"/>
        <v>0.60359126365378091</v>
      </c>
    </row>
    <row r="13" spans="1:14" x14ac:dyDescent="0.4">
      <c r="A13" s="10">
        <v>2028</v>
      </c>
      <c r="B13">
        <f>'Scenario Data'!C13</f>
        <v>127.425526687248</v>
      </c>
      <c r="C13">
        <f>'Scenario Data'!C37</f>
        <v>188.63883819667601</v>
      </c>
      <c r="D13">
        <f>'Scenario Data'!C61</f>
        <v>293.43308183069797</v>
      </c>
      <c r="E13">
        <f>'Scenario Data'!C85</f>
        <v>809.51497234359795</v>
      </c>
      <c r="F13">
        <f>'Scenario Data'!C109</f>
        <v>869.62000211969098</v>
      </c>
      <c r="H13" s="28">
        <v>1466.1483350000001</v>
      </c>
      <c r="I13" s="10">
        <v>2028</v>
      </c>
      <c r="J13" s="4">
        <f t="shared" si="0"/>
        <v>8.6911756229118509E-2</v>
      </c>
      <c r="K13" s="4">
        <f t="shared" si="1"/>
        <v>0.12866286015778614</v>
      </c>
      <c r="L13" s="4">
        <f t="shared" si="2"/>
        <v>0.20013874096218098</v>
      </c>
      <c r="M13" s="4">
        <f t="shared" si="3"/>
        <v>0.55213715626093041</v>
      </c>
      <c r="N13" s="4">
        <f t="shared" si="4"/>
        <v>0.59313234640728962</v>
      </c>
    </row>
    <row r="14" spans="1:14" x14ac:dyDescent="0.4">
      <c r="A14" s="10">
        <v>2029</v>
      </c>
      <c r="B14">
        <f>'Scenario Data'!C14</f>
        <v>115.01301435146399</v>
      </c>
      <c r="C14">
        <f>'Scenario Data'!C38</f>
        <v>161.95417627386701</v>
      </c>
      <c r="D14">
        <f>'Scenario Data'!C62</f>
        <v>235.00795972166901</v>
      </c>
      <c r="E14">
        <f>'Scenario Data'!C86</f>
        <v>696.87924541156201</v>
      </c>
      <c r="F14">
        <f>'Scenario Data'!C110</f>
        <v>827.05201387974796</v>
      </c>
      <c r="H14" s="28">
        <v>1466.1483350000001</v>
      </c>
      <c r="I14" s="10">
        <v>2029</v>
      </c>
      <c r="J14" s="4">
        <f t="shared" si="0"/>
        <v>7.844568766056266E-2</v>
      </c>
      <c r="K14" s="4">
        <f t="shared" si="1"/>
        <v>0.11046234027464008</v>
      </c>
      <c r="L14" s="4">
        <f t="shared" si="2"/>
        <v>0.16028934734060793</v>
      </c>
      <c r="M14" s="4">
        <f t="shared" si="3"/>
        <v>0.47531291941995896</v>
      </c>
      <c r="N14" s="4">
        <f t="shared" si="4"/>
        <v>0.56409845725449592</v>
      </c>
    </row>
    <row r="15" spans="1:14" x14ac:dyDescent="0.4">
      <c r="A15" s="10">
        <v>2030</v>
      </c>
      <c r="B15">
        <f>'Scenario Data'!C15</f>
        <v>99.271602433323594</v>
      </c>
      <c r="C15">
        <f>'Scenario Data'!C39</f>
        <v>157.55425394040901</v>
      </c>
      <c r="D15">
        <f>'Scenario Data'!C63</f>
        <v>157.318288977409</v>
      </c>
      <c r="E15">
        <f>'Scenario Data'!C87</f>
        <v>458.30692896681501</v>
      </c>
      <c r="F15">
        <f>'Scenario Data'!C111</f>
        <v>795.70642430550697</v>
      </c>
      <c r="H15" s="28">
        <v>1466.1483350000001</v>
      </c>
      <c r="I15" s="10">
        <v>2030</v>
      </c>
      <c r="J15" s="4">
        <f t="shared" si="0"/>
        <v>6.7709112416189182E-2</v>
      </c>
      <c r="K15" s="4">
        <f t="shared" si="1"/>
        <v>0.10746133264913403</v>
      </c>
      <c r="L15" s="4">
        <f t="shared" si="2"/>
        <v>0.10730039056887719</v>
      </c>
      <c r="M15" s="4">
        <f t="shared" si="3"/>
        <v>0.31259246968814719</v>
      </c>
      <c r="N15" s="4">
        <f t="shared" si="4"/>
        <v>0.54271890866043027</v>
      </c>
    </row>
    <row r="16" spans="1:14" x14ac:dyDescent="0.4">
      <c r="A16" s="10">
        <v>2031</v>
      </c>
      <c r="B16">
        <f>'Scenario Data'!C16</f>
        <v>65.106190115008602</v>
      </c>
      <c r="C16">
        <f>'Scenario Data'!C40</f>
        <v>116.869207367293</v>
      </c>
      <c r="D16">
        <f>'Scenario Data'!C64</f>
        <v>131.34513835894401</v>
      </c>
      <c r="E16">
        <f>'Scenario Data'!C88</f>
        <v>194.36744236273199</v>
      </c>
      <c r="F16">
        <f>'Scenario Data'!C112</f>
        <v>741.22118028550904</v>
      </c>
      <c r="H16" s="28">
        <v>1466.1483350000001</v>
      </c>
      <c r="I16" s="10">
        <v>2031</v>
      </c>
      <c r="J16" s="4">
        <f t="shared" si="0"/>
        <v>4.4406277701095363E-2</v>
      </c>
      <c r="K16" s="4">
        <f t="shared" si="1"/>
        <v>7.9711721234054386E-2</v>
      </c>
      <c r="L16" s="4">
        <f t="shared" si="2"/>
        <v>8.9585163535955595E-2</v>
      </c>
      <c r="M16" s="4">
        <f t="shared" si="3"/>
        <v>0.13257010748692899</v>
      </c>
      <c r="N16" s="4">
        <f t="shared" si="4"/>
        <v>0.50555674524263539</v>
      </c>
    </row>
    <row r="17" spans="1:14" x14ac:dyDescent="0.4">
      <c r="A17" s="10">
        <v>2032</v>
      </c>
      <c r="B17">
        <f>'Scenario Data'!C17</f>
        <v>45.737123996519401</v>
      </c>
      <c r="C17">
        <f>'Scenario Data'!C41</f>
        <v>90.329301971071104</v>
      </c>
      <c r="D17">
        <f>'Scenario Data'!C65</f>
        <v>121.468039664431</v>
      </c>
      <c r="E17">
        <f>'Scenario Data'!C89</f>
        <v>186.75718326510901</v>
      </c>
      <c r="F17">
        <f>'Scenario Data'!C113</f>
        <v>700.95149831872504</v>
      </c>
      <c r="H17" s="28">
        <v>1466.1483350000001</v>
      </c>
      <c r="I17" s="10">
        <v>2032</v>
      </c>
      <c r="J17" s="4">
        <f t="shared" si="0"/>
        <v>3.1195427437101308E-2</v>
      </c>
      <c r="K17" s="4">
        <f t="shared" si="1"/>
        <v>6.1609933875531833E-2</v>
      </c>
      <c r="L17" s="4">
        <f t="shared" si="2"/>
        <v>8.2848397235625551E-2</v>
      </c>
      <c r="M17" s="4">
        <f t="shared" si="3"/>
        <v>0.12737946004972886</v>
      </c>
      <c r="N17" s="4">
        <f t="shared" si="4"/>
        <v>0.4780904370898631</v>
      </c>
    </row>
    <row r="18" spans="1:14" x14ac:dyDescent="0.4">
      <c r="A18" s="10">
        <v>2033</v>
      </c>
      <c r="B18">
        <f>'Scenario Data'!C18</f>
        <v>41.391885977204197</v>
      </c>
      <c r="C18">
        <f>'Scenario Data'!C42</f>
        <v>83.407759307082401</v>
      </c>
      <c r="D18">
        <f>'Scenario Data'!C66</f>
        <v>100.637883524261</v>
      </c>
      <c r="E18">
        <f>'Scenario Data'!C90</f>
        <v>184.70100382266801</v>
      </c>
      <c r="F18">
        <f>'Scenario Data'!C114</f>
        <v>636.88171001881005</v>
      </c>
      <c r="H18" s="28">
        <v>1466.1483350000001</v>
      </c>
      <c r="I18" s="10">
        <v>2033</v>
      </c>
      <c r="J18" s="4">
        <f t="shared" si="0"/>
        <v>2.823171775262712E-2</v>
      </c>
      <c r="K18" s="4">
        <f t="shared" si="1"/>
        <v>5.6889031836660921E-2</v>
      </c>
      <c r="L18" s="4">
        <f t="shared" si="2"/>
        <v>6.8640997040903776E-2</v>
      </c>
      <c r="M18" s="4">
        <f t="shared" si="3"/>
        <v>0.12597702388869678</v>
      </c>
      <c r="N18" s="4">
        <f t="shared" si="4"/>
        <v>0.43439104680960539</v>
      </c>
    </row>
    <row r="19" spans="1:14" x14ac:dyDescent="0.4">
      <c r="A19" s="10">
        <v>2034</v>
      </c>
      <c r="B19">
        <f>'Scenario Data'!C19</f>
        <v>34.345656415394103</v>
      </c>
      <c r="C19">
        <f>'Scenario Data'!C43</f>
        <v>78.662589558368495</v>
      </c>
      <c r="D19">
        <f>'Scenario Data'!C67</f>
        <v>63.105993582893703</v>
      </c>
      <c r="E19">
        <f>'Scenario Data'!C91</f>
        <v>155.07894459387501</v>
      </c>
      <c r="F19">
        <f>'Scenario Data'!C115</f>
        <v>592.50983232449198</v>
      </c>
      <c r="H19" s="28">
        <v>1466.1483350000001</v>
      </c>
      <c r="I19" s="10">
        <v>2034</v>
      </c>
      <c r="J19" s="4">
        <f t="shared" si="0"/>
        <v>2.3425771864614298E-2</v>
      </c>
      <c r="K19" s="4">
        <f t="shared" si="1"/>
        <v>5.365254502599049E-2</v>
      </c>
      <c r="L19" s="4">
        <f t="shared" si="2"/>
        <v>4.3042025200604073E-2</v>
      </c>
      <c r="M19" s="4">
        <f t="shared" si="3"/>
        <v>0.10577302506971438</v>
      </c>
      <c r="N19" s="4">
        <f t="shared" si="4"/>
        <v>0.40412679821001329</v>
      </c>
    </row>
    <row r="20" spans="1:14" x14ac:dyDescent="0.4">
      <c r="A20" s="10">
        <v>2035</v>
      </c>
      <c r="B20">
        <f>'Scenario Data'!C20</f>
        <v>22.984573182143301</v>
      </c>
      <c r="C20">
        <f>'Scenario Data'!C44</f>
        <v>59.798634990768598</v>
      </c>
      <c r="D20">
        <f>'Scenario Data'!C68</f>
        <v>50.430612621307603</v>
      </c>
      <c r="E20">
        <f>'Scenario Data'!C92</f>
        <v>76.552503083356896</v>
      </c>
      <c r="F20">
        <f>'Scenario Data'!C116</f>
        <v>561.93270319043495</v>
      </c>
      <c r="H20" s="28">
        <v>1466.1483350000001</v>
      </c>
      <c r="I20" s="10">
        <v>2035</v>
      </c>
      <c r="J20" s="4">
        <f t="shared" si="0"/>
        <v>1.5676840216950694E-2</v>
      </c>
      <c r="K20" s="4">
        <f t="shared" si="1"/>
        <v>4.0786210755931862E-2</v>
      </c>
      <c r="L20" s="4">
        <f t="shared" si="2"/>
        <v>3.4396664660337799E-2</v>
      </c>
      <c r="M20" s="4">
        <f t="shared" si="3"/>
        <v>5.2213341075994804E-2</v>
      </c>
      <c r="N20" s="4">
        <f t="shared" si="4"/>
        <v>0.38327138514973991</v>
      </c>
    </row>
    <row r="21" spans="1:14" x14ac:dyDescent="0.4">
      <c r="A21" s="10">
        <v>2036</v>
      </c>
      <c r="B21">
        <f>'Scenario Data'!C21</f>
        <v>15.181610211268699</v>
      </c>
      <c r="C21">
        <f>'Scenario Data'!C45</f>
        <v>35.822898761005497</v>
      </c>
      <c r="D21">
        <f>'Scenario Data'!C69</f>
        <v>47.478841135396102</v>
      </c>
      <c r="E21">
        <f>'Scenario Data'!C93</f>
        <v>38.1392697916027</v>
      </c>
      <c r="F21">
        <f>'Scenario Data'!C117</f>
        <v>537.12151120912904</v>
      </c>
      <c r="H21" s="28">
        <v>1466.1483350000001</v>
      </c>
      <c r="I21" s="10">
        <v>2036</v>
      </c>
      <c r="J21" s="4">
        <f t="shared" si="0"/>
        <v>1.0354757324925584E-2</v>
      </c>
      <c r="K21" s="4">
        <f t="shared" si="1"/>
        <v>2.4433338636915953E-2</v>
      </c>
      <c r="L21" s="4">
        <f t="shared" si="2"/>
        <v>3.238338168245173E-2</v>
      </c>
      <c r="M21" s="4">
        <f t="shared" si="3"/>
        <v>2.6013240871431129E-2</v>
      </c>
      <c r="N21" s="4">
        <f t="shared" si="4"/>
        <v>0.36634868272665533</v>
      </c>
    </row>
    <row r="22" spans="1:14" x14ac:dyDescent="0.4">
      <c r="A22" s="10">
        <v>2037</v>
      </c>
      <c r="B22">
        <f>'Scenario Data'!C22</f>
        <v>12.625090490293299</v>
      </c>
      <c r="C22">
        <f>'Scenario Data'!C46</f>
        <v>24.139295104659801</v>
      </c>
      <c r="D22">
        <f>'Scenario Data'!C70</f>
        <v>25.585722263749599</v>
      </c>
      <c r="E22">
        <f>'Scenario Data'!C94</f>
        <v>31.012304437539498</v>
      </c>
      <c r="F22">
        <f>'Scenario Data'!C118</f>
        <v>488.17296987466</v>
      </c>
      <c r="H22" s="28">
        <v>1466.1483350000001</v>
      </c>
      <c r="I22" s="10">
        <v>2037</v>
      </c>
      <c r="J22" s="4">
        <f t="shared" si="0"/>
        <v>8.6110594602921264E-3</v>
      </c>
      <c r="K22" s="4">
        <f t="shared" si="1"/>
        <v>1.6464428958792767E-2</v>
      </c>
      <c r="L22" s="4">
        <f t="shared" si="2"/>
        <v>1.7450977948796426E-2</v>
      </c>
      <c r="M22" s="4">
        <f t="shared" si="3"/>
        <v>2.1152228391364981E-2</v>
      </c>
      <c r="N22" s="4">
        <f t="shared" si="4"/>
        <v>0.33296287846253975</v>
      </c>
    </row>
    <row r="24" spans="1:14" s="28" customFormat="1" ht="35.6" x14ac:dyDescent="0.9">
      <c r="A24" s="17" t="s">
        <v>23</v>
      </c>
      <c r="B24" s="17"/>
      <c r="C24" s="17"/>
      <c r="D24" s="17"/>
      <c r="E24" s="17"/>
      <c r="F24" s="17"/>
      <c r="H24" s="22" t="s">
        <v>26</v>
      </c>
    </row>
    <row r="25" spans="1:14" ht="37.299999999999997" x14ac:dyDescent="0.4">
      <c r="A25" s="18" t="s">
        <v>0</v>
      </c>
      <c r="B25" s="19" t="s">
        <v>14</v>
      </c>
      <c r="C25" s="20" t="s">
        <v>15</v>
      </c>
      <c r="D25" s="21" t="s">
        <v>16</v>
      </c>
      <c r="E25" s="21" t="s">
        <v>17</v>
      </c>
      <c r="F25" s="21" t="s">
        <v>18</v>
      </c>
      <c r="G25" s="2"/>
      <c r="H25" s="18" t="s">
        <v>0</v>
      </c>
      <c r="I25" s="19" t="s">
        <v>14</v>
      </c>
      <c r="J25" s="20" t="s">
        <v>15</v>
      </c>
      <c r="K25" s="21" t="s">
        <v>16</v>
      </c>
      <c r="L25" s="21" t="s">
        <v>17</v>
      </c>
      <c r="M25" s="21" t="s">
        <v>18</v>
      </c>
    </row>
    <row r="26" spans="1:14" x14ac:dyDescent="0.4">
      <c r="A26" s="10">
        <v>2018</v>
      </c>
      <c r="B26">
        <f>'Scenario Data'!E3</f>
        <v>66.087970198635603</v>
      </c>
      <c r="C26">
        <f>'Scenario Data'!E27</f>
        <v>564.59541139140094</v>
      </c>
      <c r="D26">
        <f>'Scenario Data'!E51</f>
        <v>1091.7183234904501</v>
      </c>
      <c r="E26">
        <f>'Scenario Data'!E75</f>
        <v>1123.07039967023</v>
      </c>
      <c r="F26">
        <f>'Scenario Data'!E99</f>
        <v>1132.75122041434</v>
      </c>
      <c r="H26" s="10">
        <v>2018</v>
      </c>
      <c r="I26" s="29">
        <f t="shared" ref="I26:I45" si="5">B26/B3</f>
        <v>6.1145995908915049E-2</v>
      </c>
      <c r="J26" s="29">
        <f t="shared" ref="J26:J45" si="6">C26/C3</f>
        <v>0.58967218372693442</v>
      </c>
      <c r="K26" s="29">
        <f t="shared" ref="K26:K45" si="7">D26/D3</f>
        <v>1.1932221645983649</v>
      </c>
      <c r="L26" s="29">
        <f t="shared" ref="L26:L45" si="8">E26/E3</f>
        <v>1.2297329353135007</v>
      </c>
      <c r="M26" s="29">
        <f t="shared" ref="M26:M45" si="9">F26/F3</f>
        <v>1.2408523123458288</v>
      </c>
    </row>
    <row r="27" spans="1:14" x14ac:dyDescent="0.4">
      <c r="A27" s="10">
        <v>2019</v>
      </c>
      <c r="B27">
        <f>'Scenario Data'!E4</f>
        <v>92.970743982607104</v>
      </c>
      <c r="C27">
        <f>'Scenario Data'!E28</f>
        <v>649.28878265076503</v>
      </c>
      <c r="D27">
        <f>'Scenario Data'!E52</f>
        <v>1146.09818631128</v>
      </c>
      <c r="E27">
        <f>'Scenario Data'!E76</f>
        <v>1155.12820415752</v>
      </c>
      <c r="F27">
        <f>'Scenario Data'!E100</f>
        <v>1155.0503489100199</v>
      </c>
      <c r="H27" s="10">
        <v>2019</v>
      </c>
      <c r="I27" s="29">
        <f t="shared" si="5"/>
        <v>8.8003515544598607E-2</v>
      </c>
      <c r="J27" s="29">
        <f t="shared" si="6"/>
        <v>0.68557102359876632</v>
      </c>
      <c r="K27" s="29">
        <f t="shared" si="7"/>
        <v>1.256602991524588</v>
      </c>
      <c r="L27" s="29">
        <f t="shared" si="8"/>
        <v>1.2671161430629316</v>
      </c>
      <c r="M27" s="29">
        <f t="shared" si="9"/>
        <v>1.2670266009740125</v>
      </c>
    </row>
    <row r="28" spans="1:14" x14ac:dyDescent="0.4">
      <c r="A28" s="10">
        <v>2020</v>
      </c>
      <c r="B28">
        <f>'Scenario Data'!E5</f>
        <v>96.686758696697495</v>
      </c>
      <c r="C28">
        <f>'Scenario Data'!E29</f>
        <v>670.21829509016698</v>
      </c>
      <c r="D28">
        <f>'Scenario Data'!E53</f>
        <v>1142.36761429786</v>
      </c>
      <c r="E28">
        <f>'Scenario Data'!E77</f>
        <v>1142.04088811475</v>
      </c>
      <c r="F28">
        <f>'Scenario Data'!E101</f>
        <v>1141.9630923022501</v>
      </c>
      <c r="H28" s="10">
        <v>2020</v>
      </c>
      <c r="I28" s="29">
        <f t="shared" si="5"/>
        <v>9.207432219532509E-2</v>
      </c>
      <c r="J28" s="29">
        <f t="shared" si="6"/>
        <v>0.71165460176445783</v>
      </c>
      <c r="K28" s="29">
        <f t="shared" si="7"/>
        <v>1.2521053705032534</v>
      </c>
      <c r="L28" s="29">
        <f t="shared" si="8"/>
        <v>1.2517242886173534</v>
      </c>
      <c r="M28" s="29">
        <f t="shared" si="9"/>
        <v>1.2516348544041214</v>
      </c>
    </row>
    <row r="29" spans="1:14" x14ac:dyDescent="0.4">
      <c r="A29" s="10">
        <v>2021</v>
      </c>
      <c r="B29">
        <f>'Scenario Data'!E6</f>
        <v>98.124780809956803</v>
      </c>
      <c r="C29">
        <f>'Scenario Data'!E30</f>
        <v>665.04230384871198</v>
      </c>
      <c r="D29">
        <f>'Scenario Data'!E54</f>
        <v>1129.2894259393399</v>
      </c>
      <c r="E29">
        <f>'Scenario Data'!E78</f>
        <v>1128.96280675856</v>
      </c>
      <c r="F29">
        <f>'Scenario Data'!E102</f>
        <v>1128.8850361710599</v>
      </c>
      <c r="H29" s="10">
        <v>2021</v>
      </c>
      <c r="I29" s="29">
        <f t="shared" si="5"/>
        <v>9.3731274556231675E-2</v>
      </c>
      <c r="J29" s="29">
        <f t="shared" si="6"/>
        <v>0.70641240316372156</v>
      </c>
      <c r="K29" s="29">
        <f t="shared" si="7"/>
        <v>1.236735983009815</v>
      </c>
      <c r="L29" s="29">
        <f t="shared" si="8"/>
        <v>1.2363554738358258</v>
      </c>
      <c r="M29" s="29">
        <f t="shared" si="9"/>
        <v>1.2362661590004367</v>
      </c>
    </row>
    <row r="30" spans="1:14" x14ac:dyDescent="0.4">
      <c r="A30" s="10">
        <v>2022</v>
      </c>
      <c r="B30">
        <f>'Scenario Data'!E7</f>
        <v>124.757842481742</v>
      </c>
      <c r="C30">
        <f>'Scenario Data'!E31</f>
        <v>653.95845041943301</v>
      </c>
      <c r="D30">
        <f>'Scenario Data'!E55</f>
        <v>1116.21829065405</v>
      </c>
      <c r="E30">
        <f>'Scenario Data'!E79</f>
        <v>1115.8918310081999</v>
      </c>
      <c r="F30">
        <f>'Scenario Data'!E103</f>
        <v>1115.81409243903</v>
      </c>
      <c r="H30" s="10">
        <v>2022</v>
      </c>
      <c r="I30" s="29">
        <f t="shared" si="5"/>
        <v>0.12697214759597156</v>
      </c>
      <c r="J30" s="29">
        <f t="shared" si="6"/>
        <v>0.6953885870694998</v>
      </c>
      <c r="K30" s="29">
        <f t="shared" si="7"/>
        <v>1.2213905657685149</v>
      </c>
      <c r="L30" s="29">
        <f t="shared" si="8"/>
        <v>1.221010621731869</v>
      </c>
      <c r="M30" s="29">
        <f t="shared" si="9"/>
        <v>1.2209214258935936</v>
      </c>
    </row>
    <row r="31" spans="1:14" x14ac:dyDescent="0.4">
      <c r="A31" s="10">
        <v>2023</v>
      </c>
      <c r="B31">
        <f>'Scenario Data'!E8</f>
        <v>476.94820234926698</v>
      </c>
      <c r="C31">
        <f>'Scenario Data'!E32</f>
        <v>630.07623448430297</v>
      </c>
      <c r="D31">
        <f>'Scenario Data'!E56</f>
        <v>1103.1559527929201</v>
      </c>
      <c r="E31">
        <f>'Scenario Data'!E80</f>
        <v>1102.82983281363</v>
      </c>
      <c r="F31">
        <f>'Scenario Data'!E104</f>
        <v>1102.75216735613</v>
      </c>
      <c r="H31" s="10">
        <v>2023</v>
      </c>
      <c r="I31" s="29">
        <f t="shared" si="5"/>
        <v>0.9974236228090142</v>
      </c>
      <c r="J31" s="29">
        <f t="shared" si="6"/>
        <v>1.0705142355723094</v>
      </c>
      <c r="K31" s="29">
        <f t="shared" si="7"/>
        <v>1.2060690202003945</v>
      </c>
      <c r="L31" s="29">
        <f t="shared" si="8"/>
        <v>1.2056896083955457</v>
      </c>
      <c r="M31" s="29">
        <f t="shared" si="9"/>
        <v>1.2056005239841401</v>
      </c>
    </row>
    <row r="32" spans="1:14" x14ac:dyDescent="0.4">
      <c r="A32" s="10">
        <v>2024</v>
      </c>
      <c r="B32">
        <f>'Scenario Data'!E9</f>
        <v>632.21894122886795</v>
      </c>
      <c r="C32">
        <f>'Scenario Data'!E33</f>
        <v>753.37138639721002</v>
      </c>
      <c r="D32">
        <f>'Scenario Data'!E57</f>
        <v>1089.76620420162</v>
      </c>
      <c r="E32">
        <f>'Scenario Data'!E81</f>
        <v>1089.7832848688299</v>
      </c>
      <c r="F32">
        <f>'Scenario Data'!E105</f>
        <v>1089.70567428912</v>
      </c>
      <c r="H32" s="10">
        <v>2024</v>
      </c>
      <c r="I32" s="29">
        <f t="shared" si="5"/>
        <v>1.9505055151674118</v>
      </c>
      <c r="J32" s="29">
        <f t="shared" si="6"/>
        <v>2.1277320350232336</v>
      </c>
      <c r="K32" s="29">
        <f t="shared" si="7"/>
        <v>1.205368953439794</v>
      </c>
      <c r="L32" s="29">
        <f t="shared" si="8"/>
        <v>1.1903914775304847</v>
      </c>
      <c r="M32" s="29">
        <f t="shared" si="9"/>
        <v>1.1903025120140822</v>
      </c>
    </row>
    <row r="33" spans="1:13" x14ac:dyDescent="0.4">
      <c r="A33" s="10">
        <v>2025</v>
      </c>
      <c r="B33">
        <f>'Scenario Data'!E10</f>
        <v>664.98890234939904</v>
      </c>
      <c r="C33">
        <f>'Scenario Data'!E34</f>
        <v>744.77417187137905</v>
      </c>
      <c r="D33">
        <f>'Scenario Data'!E58</f>
        <v>995.56806396727302</v>
      </c>
      <c r="E33">
        <f>'Scenario Data'!E82</f>
        <v>1083.61675464069</v>
      </c>
      <c r="F33">
        <f>'Scenario Data'!E106</f>
        <v>1083.53914009903</v>
      </c>
      <c r="H33" s="10">
        <v>2025</v>
      </c>
      <c r="I33" s="29">
        <f t="shared" si="5"/>
        <v>2.1714797195949513</v>
      </c>
      <c r="J33" s="29">
        <f t="shared" si="6"/>
        <v>2.0969051593672901</v>
      </c>
      <c r="K33" s="29">
        <f t="shared" si="7"/>
        <v>1.6497139762158521</v>
      </c>
      <c r="L33" s="29">
        <f t="shared" si="8"/>
        <v>1.1894254829706687</v>
      </c>
      <c r="M33" s="29">
        <f t="shared" si="9"/>
        <v>1.1893360880264545</v>
      </c>
    </row>
    <row r="34" spans="1:13" x14ac:dyDescent="0.4">
      <c r="A34" s="10">
        <v>2026</v>
      </c>
      <c r="B34">
        <f>'Scenario Data'!E11</f>
        <v>705.23362288928604</v>
      </c>
      <c r="C34">
        <f>'Scenario Data'!E35</f>
        <v>747.82972914364996</v>
      </c>
      <c r="D34">
        <f>'Scenario Data'!E59</f>
        <v>884.05787800776</v>
      </c>
      <c r="E34">
        <f>'Scenario Data'!E83</f>
        <v>1095.8040032864001</v>
      </c>
      <c r="F34">
        <f>'Scenario Data'!E107</f>
        <v>1070.46504705863</v>
      </c>
      <c r="H34" s="10">
        <v>2026</v>
      </c>
      <c r="I34" s="29">
        <f t="shared" si="5"/>
        <v>2.3986894948856698</v>
      </c>
      <c r="J34" s="29">
        <f t="shared" si="6"/>
        <v>2.0775917555772718</v>
      </c>
      <c r="K34" s="29">
        <f t="shared" si="7"/>
        <v>2.9361133751167943</v>
      </c>
      <c r="L34" s="29">
        <f t="shared" si="8"/>
        <v>1.2383664329255237</v>
      </c>
      <c r="M34" s="29">
        <f t="shared" si="9"/>
        <v>1.173894917062535</v>
      </c>
    </row>
    <row r="35" spans="1:13" x14ac:dyDescent="0.4">
      <c r="A35" s="10">
        <v>2027</v>
      </c>
      <c r="B35">
        <f>'Scenario Data'!E12</f>
        <v>1023.6914544172801</v>
      </c>
      <c r="C35">
        <f>'Scenario Data'!E36</f>
        <v>904.44687121065101</v>
      </c>
      <c r="D35">
        <f>'Scenario Data'!E60</f>
        <v>882.64319612887198</v>
      </c>
      <c r="E35">
        <f>'Scenario Data'!E84</f>
        <v>1130.83912985132</v>
      </c>
      <c r="F35">
        <f>'Scenario Data'!E108</f>
        <v>1087.3475351320701</v>
      </c>
      <c r="H35" s="10">
        <v>2027</v>
      </c>
      <c r="I35" s="29">
        <f t="shared" si="5"/>
        <v>5.5166878072233176</v>
      </c>
      <c r="J35" s="29">
        <f t="shared" si="6"/>
        <v>3.3692697170189776</v>
      </c>
      <c r="K35" s="29">
        <f t="shared" si="7"/>
        <v>2.8881501015375686</v>
      </c>
      <c r="L35" s="29">
        <f t="shared" si="8"/>
        <v>1.3417806037088511</v>
      </c>
      <c r="M35" s="29">
        <f t="shared" si="9"/>
        <v>1.2287046945897671</v>
      </c>
    </row>
    <row r="36" spans="1:13" x14ac:dyDescent="0.4">
      <c r="A36" s="10">
        <v>2028</v>
      </c>
      <c r="B36">
        <f>'Scenario Data'!E13</f>
        <v>1281.1335906079601</v>
      </c>
      <c r="C36">
        <f>'Scenario Data'!E37</f>
        <v>1020.96841068882</v>
      </c>
      <c r="D36">
        <f>'Scenario Data'!E61</f>
        <v>933.97966085742996</v>
      </c>
      <c r="E36">
        <f>'Scenario Data'!E85</f>
        <v>1158.8799056456801</v>
      </c>
      <c r="F36">
        <f>'Scenario Data'!E109</f>
        <v>1098.3446019103201</v>
      </c>
      <c r="H36" s="10">
        <v>2028</v>
      </c>
      <c r="I36" s="29">
        <f t="shared" si="5"/>
        <v>10.053979166610487</v>
      </c>
      <c r="J36" s="29">
        <f t="shared" si="6"/>
        <v>5.4122916598137234</v>
      </c>
      <c r="K36" s="29">
        <f t="shared" si="7"/>
        <v>3.1829392072305875</v>
      </c>
      <c r="L36" s="29">
        <f t="shared" si="8"/>
        <v>1.4315731582958227</v>
      </c>
      <c r="M36" s="29">
        <f t="shared" si="9"/>
        <v>1.2630167190647812</v>
      </c>
    </row>
    <row r="37" spans="1:13" x14ac:dyDescent="0.4">
      <c r="A37" s="10">
        <v>2029</v>
      </c>
      <c r="B37">
        <f>'Scenario Data'!E14</f>
        <v>1358.8930162653301</v>
      </c>
      <c r="C37">
        <f>'Scenario Data'!E38</f>
        <v>1060.4791264492201</v>
      </c>
      <c r="D37">
        <f>'Scenario Data'!E62</f>
        <v>1073.3120842450901</v>
      </c>
      <c r="E37">
        <f>'Scenario Data'!E86</f>
        <v>1307.8904130245101</v>
      </c>
      <c r="F37">
        <f>'Scenario Data'!E110</f>
        <v>1155.80437461612</v>
      </c>
      <c r="H37" s="10">
        <v>2029</v>
      </c>
      <c r="I37" s="29">
        <f t="shared" si="5"/>
        <v>11.815123913827172</v>
      </c>
      <c r="J37" s="29">
        <f t="shared" si="6"/>
        <v>6.5480196364676235</v>
      </c>
      <c r="K37" s="29">
        <f t="shared" si="7"/>
        <v>4.5671307708737361</v>
      </c>
      <c r="L37" s="29">
        <f t="shared" si="8"/>
        <v>1.8767819843050397</v>
      </c>
      <c r="M37" s="29">
        <f t="shared" si="9"/>
        <v>1.3974990148372604</v>
      </c>
    </row>
    <row r="38" spans="1:13" x14ac:dyDescent="0.4">
      <c r="A38" s="10">
        <v>2030</v>
      </c>
      <c r="B38">
        <f>'Scenario Data'!E15</f>
        <v>1496.08849345878</v>
      </c>
      <c r="C38">
        <f>'Scenario Data'!E39</f>
        <v>1100.7850808928099</v>
      </c>
      <c r="D38">
        <f>'Scenario Data'!E63</f>
        <v>1265.1691726561201</v>
      </c>
      <c r="E38">
        <f>'Scenario Data'!E87</f>
        <v>1383.8356018391</v>
      </c>
      <c r="F38">
        <f>'Scenario Data'!E111</f>
        <v>1203.23018610748</v>
      </c>
      <c r="H38" s="10">
        <v>2030</v>
      </c>
      <c r="I38" s="29">
        <f t="shared" si="5"/>
        <v>15.07065924984577</v>
      </c>
      <c r="J38" s="29">
        <f t="shared" si="6"/>
        <v>6.9867049182255307</v>
      </c>
      <c r="K38" s="29">
        <f t="shared" si="7"/>
        <v>8.0420984799663007</v>
      </c>
      <c r="L38" s="29">
        <f t="shared" si="8"/>
        <v>3.0194516259196695</v>
      </c>
      <c r="M38" s="29">
        <f t="shared" si="9"/>
        <v>1.5121534140655708</v>
      </c>
    </row>
    <row r="39" spans="1:13" x14ac:dyDescent="0.4">
      <c r="A39" s="10">
        <v>2031</v>
      </c>
      <c r="B39">
        <f>'Scenario Data'!E16</f>
        <v>1861.43635041111</v>
      </c>
      <c r="C39">
        <f>'Scenario Data'!E40</f>
        <v>1392.85427757925</v>
      </c>
      <c r="D39">
        <f>'Scenario Data'!E64</f>
        <v>1345.2207851256201</v>
      </c>
      <c r="E39">
        <f>'Scenario Data'!E88</f>
        <v>1443.1162295654501</v>
      </c>
      <c r="F39">
        <f>'Scenario Data'!E112</f>
        <v>1302.3267803400599</v>
      </c>
      <c r="H39" s="10">
        <v>2031</v>
      </c>
      <c r="I39" s="29">
        <f t="shared" si="5"/>
        <v>28.590773736305643</v>
      </c>
      <c r="J39" s="29">
        <f t="shared" si="6"/>
        <v>11.918060445142148</v>
      </c>
      <c r="K39" s="29">
        <f t="shared" si="7"/>
        <v>10.241877255093824</v>
      </c>
      <c r="L39" s="29">
        <f t="shared" si="8"/>
        <v>7.4246808623034761</v>
      </c>
      <c r="M39" s="29">
        <f t="shared" si="9"/>
        <v>1.7570015738600726</v>
      </c>
    </row>
    <row r="40" spans="1:13" x14ac:dyDescent="0.4">
      <c r="A40" s="10">
        <v>2032</v>
      </c>
      <c r="B40">
        <f>'Scenario Data'!E17</f>
        <v>2138.7477116843602</v>
      </c>
      <c r="C40">
        <f>'Scenario Data'!E41</f>
        <v>1570.2831416669401</v>
      </c>
      <c r="D40">
        <f>'Scenario Data'!E65</f>
        <v>1458.87428823081</v>
      </c>
      <c r="E40">
        <f>'Scenario Data'!E89</f>
        <v>1510.7995985305099</v>
      </c>
      <c r="F40">
        <f>'Scenario Data'!E113</f>
        <v>1373.34001232732</v>
      </c>
      <c r="H40" s="10">
        <v>2032</v>
      </c>
      <c r="I40" s="29">
        <f t="shared" si="5"/>
        <v>46.761744613568595</v>
      </c>
      <c r="J40" s="29">
        <f t="shared" si="6"/>
        <v>17.383984016281225</v>
      </c>
      <c r="K40" s="29">
        <f t="shared" si="7"/>
        <v>12.010355088145925</v>
      </c>
      <c r="L40" s="29">
        <f t="shared" si="8"/>
        <v>8.0896465245241558</v>
      </c>
      <c r="M40" s="29">
        <f t="shared" si="9"/>
        <v>1.9592511259642926</v>
      </c>
    </row>
    <row r="41" spans="1:13" x14ac:dyDescent="0.4">
      <c r="A41" s="10">
        <v>2033</v>
      </c>
      <c r="B41">
        <f>'Scenario Data'!E18</f>
        <v>2276.7941077836399</v>
      </c>
      <c r="C41">
        <f>'Scenario Data'!E42</f>
        <v>1687.19326866089</v>
      </c>
      <c r="D41">
        <f>'Scenario Data'!E66</f>
        <v>1662.76502332313</v>
      </c>
      <c r="E41">
        <f>'Scenario Data'!E90</f>
        <v>1558.4249954289801</v>
      </c>
      <c r="F41">
        <f>'Scenario Data'!E114</f>
        <v>1519.3671298167001</v>
      </c>
      <c r="H41" s="10">
        <v>2033</v>
      </c>
      <c r="I41" s="29">
        <f t="shared" si="5"/>
        <v>55.005807395138781</v>
      </c>
      <c r="J41" s="29">
        <f t="shared" si="6"/>
        <v>20.228253134689176</v>
      </c>
      <c r="K41" s="29">
        <f t="shared" si="7"/>
        <v>16.522257474962533</v>
      </c>
      <c r="L41" s="29">
        <f t="shared" si="8"/>
        <v>8.4375556341059657</v>
      </c>
      <c r="M41" s="29">
        <f t="shared" si="9"/>
        <v>2.3856347354861644</v>
      </c>
    </row>
    <row r="42" spans="1:13" x14ac:dyDescent="0.4">
      <c r="A42" s="10">
        <v>2034</v>
      </c>
      <c r="B42">
        <f>'Scenario Data'!E19</f>
        <v>2451.4554398694099</v>
      </c>
      <c r="C42">
        <f>'Scenario Data'!E43</f>
        <v>1815.2742793668499</v>
      </c>
      <c r="D42">
        <f>'Scenario Data'!E67</f>
        <v>2147.7453339049398</v>
      </c>
      <c r="E42">
        <f>'Scenario Data'!E91</f>
        <v>1732.3551683774499</v>
      </c>
      <c r="F42">
        <f>'Scenario Data'!E115</f>
        <v>1673.3700652769501</v>
      </c>
      <c r="H42" s="10">
        <v>2034</v>
      </c>
      <c r="I42" s="29">
        <f t="shared" si="5"/>
        <v>71.375996144031788</v>
      </c>
      <c r="J42" s="29">
        <f t="shared" si="6"/>
        <v>23.076716512363181</v>
      </c>
      <c r="K42" s="29">
        <f t="shared" si="7"/>
        <v>34.033935795397007</v>
      </c>
      <c r="L42" s="29">
        <f t="shared" si="8"/>
        <v>11.17079544817763</v>
      </c>
      <c r="M42" s="29">
        <f t="shared" si="9"/>
        <v>2.8242064080390108</v>
      </c>
    </row>
    <row r="43" spans="1:13" x14ac:dyDescent="0.4">
      <c r="A43" s="10">
        <v>2035</v>
      </c>
      <c r="B43">
        <f>'Scenario Data'!E20</f>
        <v>2768.3163501120198</v>
      </c>
      <c r="C43">
        <f>'Scenario Data'!E44</f>
        <v>2165.0231167705401</v>
      </c>
      <c r="D43">
        <f>'Scenario Data'!E68</f>
        <v>2463.7060231402802</v>
      </c>
      <c r="E43">
        <f>'Scenario Data'!E92</f>
        <v>2346.9811079809601</v>
      </c>
      <c r="F43">
        <f>'Scenario Data'!E116</f>
        <v>1838.2306993183499</v>
      </c>
      <c r="H43" s="10">
        <v>2035</v>
      </c>
      <c r="I43" s="29">
        <f t="shared" si="5"/>
        <v>120.44236489293274</v>
      </c>
      <c r="J43" s="29">
        <f t="shared" si="6"/>
        <v>36.205226375230225</v>
      </c>
      <c r="K43" s="29">
        <f t="shared" si="7"/>
        <v>48.853382798275419</v>
      </c>
      <c r="L43" s="29">
        <f t="shared" si="8"/>
        <v>30.65845025897281</v>
      </c>
      <c r="M43" s="29">
        <f t="shared" si="9"/>
        <v>3.2712648487649716</v>
      </c>
    </row>
    <row r="44" spans="1:13" x14ac:dyDescent="0.4">
      <c r="A44" s="10">
        <v>2036</v>
      </c>
      <c r="B44">
        <f>'Scenario Data'!E21</f>
        <v>3087.0576078255299</v>
      </c>
      <c r="C44">
        <f>'Scenario Data'!E45</f>
        <v>2700.6704021021301</v>
      </c>
      <c r="D44">
        <f>'Scenario Data'!E69</f>
        <v>2666.80731189069</v>
      </c>
      <c r="E44">
        <f>'Scenario Data'!E93</f>
        <v>2892.6034836183699</v>
      </c>
      <c r="F44">
        <f>'Scenario Data'!E117</f>
        <v>1962.5015150269501</v>
      </c>
      <c r="H44" s="10">
        <v>2036</v>
      </c>
      <c r="I44" s="29">
        <f t="shared" si="5"/>
        <v>203.34190938021391</v>
      </c>
      <c r="J44" s="29">
        <f t="shared" si="6"/>
        <v>75.389499328901493</v>
      </c>
      <c r="K44" s="29">
        <f t="shared" si="7"/>
        <v>56.168332000473995</v>
      </c>
      <c r="L44" s="29">
        <f t="shared" si="8"/>
        <v>75.843179468927531</v>
      </c>
      <c r="M44" s="29">
        <f t="shared" si="9"/>
        <v>3.6537384447871188</v>
      </c>
    </row>
    <row r="45" spans="1:13" x14ac:dyDescent="0.4">
      <c r="A45" s="10">
        <v>2037</v>
      </c>
      <c r="B45">
        <f>'Scenario Data'!E22</f>
        <v>3286.0689915158</v>
      </c>
      <c r="C45">
        <f>'Scenario Data'!E46</f>
        <v>3031.38806781311</v>
      </c>
      <c r="D45">
        <f>'Scenario Data'!E70</f>
        <v>3214.9675080444499</v>
      </c>
      <c r="E45">
        <f>'Scenario Data'!E94</f>
        <v>3148.38936043486</v>
      </c>
      <c r="F45">
        <f>'Scenario Data'!E118</f>
        <v>2232.9327290801398</v>
      </c>
      <c r="H45" s="10">
        <v>2037</v>
      </c>
      <c r="I45" s="29">
        <f t="shared" si="5"/>
        <v>260.2808268219755</v>
      </c>
      <c r="J45" s="30">
        <f t="shared" si="6"/>
        <v>125.57898044122824</v>
      </c>
      <c r="K45" s="29">
        <f t="shared" si="7"/>
        <v>125.6547489612785</v>
      </c>
      <c r="L45" s="29">
        <f t="shared" si="8"/>
        <v>101.52065180373458</v>
      </c>
      <c r="M45" s="29">
        <f t="shared" si="9"/>
        <v>4.5740605622909696</v>
      </c>
    </row>
    <row r="47" spans="1:13" s="28" customFormat="1" ht="35.6" x14ac:dyDescent="0.9">
      <c r="A47" s="17" t="s">
        <v>24</v>
      </c>
      <c r="B47" s="17"/>
      <c r="C47" s="17"/>
      <c r="D47" s="17"/>
      <c r="E47" s="17"/>
      <c r="F47" s="17"/>
    </row>
    <row r="48" spans="1:13" ht="37.299999999999997" x14ac:dyDescent="0.4">
      <c r="A48" s="18" t="s">
        <v>0</v>
      </c>
      <c r="B48" s="19" t="s">
        <v>14</v>
      </c>
      <c r="C48" s="20" t="s">
        <v>15</v>
      </c>
      <c r="D48" s="21" t="s">
        <v>16</v>
      </c>
      <c r="E48" s="21" t="s">
        <v>17</v>
      </c>
      <c r="F48" s="21" t="s">
        <v>18</v>
      </c>
    </row>
    <row r="49" spans="1:6" x14ac:dyDescent="0.4">
      <c r="A49" s="10">
        <v>2018</v>
      </c>
      <c r="B49">
        <f>'Scenario Data'!F3</f>
        <v>0.33550000000000002</v>
      </c>
      <c r="C49">
        <f>'Scenario Data'!F27</f>
        <v>0.77700000000000002</v>
      </c>
      <c r="D49">
        <f>'Scenario Data'!F51</f>
        <v>1.2250000000000001</v>
      </c>
      <c r="E49">
        <f>'Scenario Data'!F75</f>
        <v>1.2549999999999999</v>
      </c>
      <c r="F49">
        <f>'Scenario Data'!F99</f>
        <v>1.2649999999999999</v>
      </c>
    </row>
    <row r="50" spans="1:6" x14ac:dyDescent="0.4">
      <c r="A50" s="10">
        <v>2019</v>
      </c>
      <c r="B50">
        <f>'Scenario Data'!F4</f>
        <v>0.38550000000000001</v>
      </c>
      <c r="C50">
        <f>'Scenario Data'!F28</f>
        <v>0.87050000000000005</v>
      </c>
      <c r="D50">
        <f>'Scenario Data'!F52</f>
        <v>1.2949999999999999</v>
      </c>
      <c r="E50">
        <f>'Scenario Data'!F76</f>
        <v>1.3049999999999999</v>
      </c>
      <c r="F50">
        <f>'Scenario Data'!F100</f>
        <v>1.3049999999999999</v>
      </c>
    </row>
    <row r="51" spans="1:6" x14ac:dyDescent="0.4">
      <c r="A51" s="10">
        <v>2020</v>
      </c>
      <c r="B51">
        <f>'Scenario Data'!F5</f>
        <v>0.39800000000000002</v>
      </c>
      <c r="C51">
        <f>'Scenario Data'!F29</f>
        <v>0.90249999999999997</v>
      </c>
      <c r="D51">
        <f>'Scenario Data'!F53</f>
        <v>1.3049999999999999</v>
      </c>
      <c r="E51">
        <f>'Scenario Data'!F77</f>
        <v>1.3049999999999999</v>
      </c>
      <c r="F51">
        <f>'Scenario Data'!F101</f>
        <v>1.3049999999999999</v>
      </c>
    </row>
    <row r="52" spans="1:6" x14ac:dyDescent="0.4">
      <c r="A52" s="10">
        <v>2021</v>
      </c>
      <c r="B52">
        <f>'Scenario Data'!F6</f>
        <v>0.40649999999999997</v>
      </c>
      <c r="C52">
        <f>'Scenario Data'!F30</f>
        <v>0.90749999999999997</v>
      </c>
      <c r="D52">
        <f>'Scenario Data'!F54</f>
        <v>1.3049999999999999</v>
      </c>
      <c r="E52">
        <f>'Scenario Data'!F78</f>
        <v>1.3049999999999999</v>
      </c>
      <c r="F52">
        <f>'Scenario Data'!F102</f>
        <v>1.3049999999999999</v>
      </c>
    </row>
    <row r="53" spans="1:6" x14ac:dyDescent="0.4">
      <c r="A53" s="10">
        <v>2022</v>
      </c>
      <c r="B53">
        <f>'Scenario Data'!F7</f>
        <v>0.47749999999999998</v>
      </c>
      <c r="C53">
        <f>'Scenario Data'!F31</f>
        <v>0.90749999999999997</v>
      </c>
      <c r="D53">
        <f>'Scenario Data'!F55</f>
        <v>1.3049999999999999</v>
      </c>
      <c r="E53">
        <f>'Scenario Data'!F79</f>
        <v>1.3049999999999999</v>
      </c>
      <c r="F53">
        <f>'Scenario Data'!F103</f>
        <v>1.3049999999999999</v>
      </c>
    </row>
    <row r="54" spans="1:6" x14ac:dyDescent="0.4">
      <c r="A54" s="10">
        <v>2023</v>
      </c>
      <c r="B54">
        <f>'Scenario Data'!F8</f>
        <v>1.1619999999999999</v>
      </c>
      <c r="C54">
        <f>'Scenario Data'!F32</f>
        <v>1.1924999999999999</v>
      </c>
      <c r="D54">
        <f>'Scenario Data'!F56</f>
        <v>1.3049999999999999</v>
      </c>
      <c r="E54">
        <f>'Scenario Data'!F80</f>
        <v>1.3049999999999999</v>
      </c>
      <c r="F54">
        <f>'Scenario Data'!F104</f>
        <v>1.3049999999999999</v>
      </c>
    </row>
    <row r="55" spans="1:6" x14ac:dyDescent="0.4">
      <c r="A55" s="10">
        <v>2024</v>
      </c>
      <c r="B55">
        <f>'Scenario Data'!F9</f>
        <v>1.4424999999999999</v>
      </c>
      <c r="C55">
        <f>'Scenario Data'!F33</f>
        <v>1.5305</v>
      </c>
      <c r="D55">
        <f>'Scenario Data'!F57</f>
        <v>1.3140000000000001</v>
      </c>
      <c r="E55">
        <f>'Scenario Data'!F81</f>
        <v>1.3049999999999999</v>
      </c>
      <c r="F55">
        <f>'Scenario Data'!F105</f>
        <v>1.3049999999999999</v>
      </c>
    </row>
    <row r="56" spans="1:6" x14ac:dyDescent="0.4">
      <c r="A56" s="10">
        <v>2025</v>
      </c>
      <c r="B56">
        <f>'Scenario Data'!F10</f>
        <v>1.5075000000000001</v>
      </c>
      <c r="C56">
        <f>'Scenario Data'!F34</f>
        <v>1.5365</v>
      </c>
      <c r="D56">
        <f>'Scenario Data'!F58</f>
        <v>1.5115000000000001</v>
      </c>
      <c r="E56">
        <f>'Scenario Data'!F82</f>
        <v>1.3160000000000001</v>
      </c>
      <c r="F56">
        <f>'Scenario Data'!F106</f>
        <v>1.3160000000000001</v>
      </c>
    </row>
    <row r="57" spans="1:6" x14ac:dyDescent="0.4">
      <c r="A57" s="10">
        <v>2026</v>
      </c>
      <c r="B57">
        <f>'Scenario Data'!F11</f>
        <v>1.5565</v>
      </c>
      <c r="C57">
        <f>'Scenario Data'!F35</f>
        <v>1.5465</v>
      </c>
      <c r="D57">
        <f>'Scenario Data'!F59</f>
        <v>1.7224999999999999</v>
      </c>
      <c r="E57">
        <f>'Scenario Data'!F83</f>
        <v>1.3640000000000001</v>
      </c>
      <c r="F57">
        <f>'Scenario Data'!F107</f>
        <v>1.3160000000000001</v>
      </c>
    </row>
    <row r="58" spans="1:6" x14ac:dyDescent="0.4">
      <c r="A58" s="10">
        <v>2027</v>
      </c>
      <c r="B58">
        <f>'Scenario Data'!F12</f>
        <v>1.897</v>
      </c>
      <c r="C58">
        <f>'Scenario Data'!F36</f>
        <v>1.7484999999999999</v>
      </c>
      <c r="D58">
        <f>'Scenario Data'!F60</f>
        <v>1.7295</v>
      </c>
      <c r="E58">
        <f>'Scenario Data'!F84</f>
        <v>1.446</v>
      </c>
      <c r="F58">
        <f>'Scenario Data'!F108</f>
        <v>1.369</v>
      </c>
    </row>
    <row r="59" spans="1:6" x14ac:dyDescent="0.4">
      <c r="A59" s="10">
        <v>2028</v>
      </c>
      <c r="B59">
        <f>'Scenario Data'!F13</f>
        <v>2.1745000000000001</v>
      </c>
      <c r="C59">
        <f>'Scenario Data'!F37</f>
        <v>1.9330000000000001</v>
      </c>
      <c r="D59">
        <f>'Scenario Data'!F61</f>
        <v>1.7969999999999999</v>
      </c>
      <c r="E59">
        <f>'Scenario Data'!F85</f>
        <v>1.5189999999999999</v>
      </c>
      <c r="F59">
        <f>'Scenario Data'!F109</f>
        <v>1.409</v>
      </c>
    </row>
    <row r="60" spans="1:6" x14ac:dyDescent="0.4">
      <c r="A60" s="10">
        <v>2029</v>
      </c>
      <c r="B60">
        <f>'Scenario Data'!F14</f>
        <v>2.2685</v>
      </c>
      <c r="C60">
        <f>'Scenario Data'!F38</f>
        <v>2.0139999999999998</v>
      </c>
      <c r="D60">
        <f>'Scenario Data'!F62</f>
        <v>1.9655</v>
      </c>
      <c r="E60">
        <f>'Scenario Data'!F86</f>
        <v>1.7484999999999999</v>
      </c>
      <c r="F60">
        <f>'Scenario Data'!F110</f>
        <v>1.5115000000000001</v>
      </c>
    </row>
    <row r="61" spans="1:6" x14ac:dyDescent="0.4">
      <c r="A61" s="10">
        <v>2030</v>
      </c>
      <c r="B61">
        <f>'Scenario Data'!F15</f>
        <v>2.4060000000000001</v>
      </c>
      <c r="C61">
        <f>'Scenario Data'!F39</f>
        <v>2.0590000000000002</v>
      </c>
      <c r="D61">
        <f>'Scenario Data'!F63</f>
        <v>2.2105000000000001</v>
      </c>
      <c r="E61">
        <f>'Scenario Data'!F87</f>
        <v>2.0190000000000001</v>
      </c>
      <c r="F61">
        <f>'Scenario Data'!F111</f>
        <v>1.599</v>
      </c>
    </row>
    <row r="62" spans="1:6" x14ac:dyDescent="0.4">
      <c r="A62" s="10">
        <v>2031</v>
      </c>
      <c r="B62">
        <f>'Scenario Data'!F16</f>
        <v>2.7355</v>
      </c>
      <c r="C62">
        <f>'Scenario Data'!F40</f>
        <v>2.3405</v>
      </c>
      <c r="D62">
        <f>'Scenario Data'!F64</f>
        <v>2.31</v>
      </c>
      <c r="E62">
        <f>'Scenario Data'!F88</f>
        <v>2.3184999999999998</v>
      </c>
      <c r="F62">
        <f>'Scenario Data'!F112</f>
        <v>1.738</v>
      </c>
    </row>
    <row r="63" spans="1:6" x14ac:dyDescent="0.4">
      <c r="A63" s="10">
        <v>2032</v>
      </c>
      <c r="B63">
        <f>'Scenario Data'!F17</f>
        <v>3.0005000000000002</v>
      </c>
      <c r="C63">
        <f>'Scenario Data'!F41</f>
        <v>2.5249999999999999</v>
      </c>
      <c r="D63">
        <f>'Scenario Data'!F65</f>
        <v>2.4344999999999999</v>
      </c>
      <c r="E63">
        <f>'Scenario Data'!F89</f>
        <v>2.4035000000000002</v>
      </c>
      <c r="F63">
        <f>'Scenario Data'!F113</f>
        <v>1.8485</v>
      </c>
    </row>
    <row r="64" spans="1:6" x14ac:dyDescent="0.4">
      <c r="A64" s="10">
        <v>2033</v>
      </c>
      <c r="B64">
        <f>'Scenario Data'!F18</f>
        <v>3.1345000000000001</v>
      </c>
      <c r="C64">
        <f>'Scenario Data'!F42</f>
        <v>2.6555</v>
      </c>
      <c r="D64">
        <f>'Scenario Data'!F66</f>
        <v>2.633</v>
      </c>
      <c r="E64">
        <f>'Scenario Data'!F90</f>
        <v>2.468</v>
      </c>
      <c r="F64">
        <f>'Scenario Data'!F114</f>
        <v>2.024</v>
      </c>
    </row>
    <row r="65" spans="1:6" x14ac:dyDescent="0.4">
      <c r="A65" s="10">
        <v>2034</v>
      </c>
      <c r="B65">
        <f>'Scenario Data'!F19</f>
        <v>3.3069999999999999</v>
      </c>
      <c r="C65">
        <f>'Scenario Data'!F43</f>
        <v>2.7814999999999999</v>
      </c>
      <c r="D65">
        <f>'Scenario Data'!F67</f>
        <v>3.0710000000000002</v>
      </c>
      <c r="E65">
        <f>'Scenario Data'!F91</f>
        <v>2.6520000000000001</v>
      </c>
      <c r="F65">
        <f>'Scenario Data'!F115</f>
        <v>2.19</v>
      </c>
    </row>
    <row r="66" spans="1:6" x14ac:dyDescent="0.4">
      <c r="A66" s="10">
        <v>2035</v>
      </c>
      <c r="B66">
        <f>'Scenario Data'!F20</f>
        <v>3.5840000000000001</v>
      </c>
      <c r="C66">
        <f>'Scenario Data'!F44</f>
        <v>3.0779999999999998</v>
      </c>
      <c r="D66">
        <f>'Scenario Data'!F68</f>
        <v>3.3540000000000001</v>
      </c>
      <c r="E66">
        <f>'Scenario Data'!F92</f>
        <v>3.2109999999999999</v>
      </c>
      <c r="F66">
        <f>'Scenario Data'!F116</f>
        <v>2.3860000000000001</v>
      </c>
    </row>
    <row r="67" spans="1:6" x14ac:dyDescent="0.4">
      <c r="A67" s="10">
        <v>2036</v>
      </c>
      <c r="B67">
        <f>'Scenario Data'!F21</f>
        <v>3.8635000000000002</v>
      </c>
      <c r="C67">
        <f>'Scenario Data'!F45</f>
        <v>3.5205000000000002</v>
      </c>
      <c r="D67">
        <f>'Scenario Data'!F69</f>
        <v>3.5335000000000001</v>
      </c>
      <c r="E67">
        <f>'Scenario Data'!F93</f>
        <v>3.6930000000000001</v>
      </c>
      <c r="F67">
        <f>'Scenario Data'!F117</f>
        <v>2.5314999999999999</v>
      </c>
    </row>
    <row r="68" spans="1:6" x14ac:dyDescent="0.4">
      <c r="A68" s="10">
        <v>2037</v>
      </c>
      <c r="B68">
        <f>'Scenario Data'!F22</f>
        <v>4.0534999999999997</v>
      </c>
      <c r="C68">
        <f>'Scenario Data'!F46</f>
        <v>3.8344999999999998</v>
      </c>
      <c r="D68">
        <f>'Scenario Data'!F70</f>
        <v>3.9944999999999999</v>
      </c>
      <c r="E68">
        <f>'Scenario Data'!F94</f>
        <v>3.9215</v>
      </c>
      <c r="F68">
        <f>'Scenario Data'!F118</f>
        <v>2.7934999999999999</v>
      </c>
    </row>
    <row r="70" spans="1:6" s="28" customFormat="1" ht="35.6" x14ac:dyDescent="0.9">
      <c r="A70" s="17" t="s">
        <v>25</v>
      </c>
      <c r="B70" s="17"/>
      <c r="C70" s="17"/>
      <c r="D70" s="17"/>
      <c r="E70" s="17"/>
      <c r="F70" s="17"/>
    </row>
    <row r="71" spans="1:6" ht="37.299999999999997" x14ac:dyDescent="0.4">
      <c r="A71" s="18" t="s">
        <v>0</v>
      </c>
      <c r="B71" s="19" t="s">
        <v>14</v>
      </c>
      <c r="C71" s="20" t="s">
        <v>15</v>
      </c>
      <c r="D71" s="21" t="s">
        <v>16</v>
      </c>
      <c r="E71" s="21" t="s">
        <v>17</v>
      </c>
      <c r="F71" s="21" t="s">
        <v>18</v>
      </c>
    </row>
    <row r="72" spans="1:6" x14ac:dyDescent="0.4">
      <c r="A72" s="10">
        <v>2018</v>
      </c>
      <c r="B72">
        <f>'Scenario Data'!G3</f>
        <v>8.2000000000000003E-2</v>
      </c>
      <c r="C72">
        <f>'Scenario Data'!G27</f>
        <v>3.0000000000000001E-3</v>
      </c>
      <c r="D72">
        <f>'Scenario Data'!G51</f>
        <v>0</v>
      </c>
      <c r="E72">
        <f>'Scenario Data'!G75</f>
        <v>0</v>
      </c>
      <c r="F72">
        <f>'Scenario Data'!G99</f>
        <v>0</v>
      </c>
    </row>
    <row r="73" spans="1:6" x14ac:dyDescent="0.4">
      <c r="A73" s="10">
        <v>2019</v>
      </c>
      <c r="B73">
        <f>'Scenario Data'!G4</f>
        <v>0.111</v>
      </c>
      <c r="C73">
        <f>'Scenario Data'!G28</f>
        <v>8.0000000000000002E-3</v>
      </c>
      <c r="D73">
        <f>'Scenario Data'!G52</f>
        <v>0</v>
      </c>
      <c r="E73">
        <f>'Scenario Data'!G76</f>
        <v>0</v>
      </c>
      <c r="F73">
        <f>'Scenario Data'!G100</f>
        <v>0</v>
      </c>
    </row>
    <row r="74" spans="1:6" x14ac:dyDescent="0.4">
      <c r="A74" s="10">
        <v>2020</v>
      </c>
      <c r="B74">
        <f>'Scenario Data'!G5</f>
        <v>0.129</v>
      </c>
      <c r="C74">
        <f>'Scenario Data'!G29</f>
        <v>2.1000000000000001E-2</v>
      </c>
      <c r="D74">
        <f>'Scenario Data'!G53</f>
        <v>0</v>
      </c>
      <c r="E74">
        <f>'Scenario Data'!G77</f>
        <v>0</v>
      </c>
      <c r="F74">
        <f>'Scenario Data'!G101</f>
        <v>0</v>
      </c>
    </row>
    <row r="75" spans="1:6" x14ac:dyDescent="0.4">
      <c r="A75" s="10">
        <v>2021</v>
      </c>
      <c r="B75">
        <f>'Scenario Data'!G6</f>
        <v>0.14399999999999999</v>
      </c>
      <c r="C75">
        <f>'Scenario Data'!G30</f>
        <v>2.5000000000000001E-2</v>
      </c>
      <c r="D75">
        <f>'Scenario Data'!G54</f>
        <v>0</v>
      </c>
      <c r="E75">
        <f>'Scenario Data'!G78</f>
        <v>0</v>
      </c>
      <c r="F75">
        <f>'Scenario Data'!G102</f>
        <v>0</v>
      </c>
    </row>
    <row r="76" spans="1:6" x14ac:dyDescent="0.4">
      <c r="A76" s="10">
        <v>2022</v>
      </c>
      <c r="B76">
        <f>'Scenario Data'!G7</f>
        <v>0.36899999999999999</v>
      </c>
      <c r="C76">
        <f>'Scenario Data'!G31</f>
        <v>3.4000000000000002E-2</v>
      </c>
      <c r="D76">
        <f>'Scenario Data'!G55</f>
        <v>0</v>
      </c>
      <c r="E76">
        <f>'Scenario Data'!G79</f>
        <v>0</v>
      </c>
      <c r="F76">
        <f>'Scenario Data'!G103</f>
        <v>0</v>
      </c>
    </row>
    <row r="77" spans="1:6" x14ac:dyDescent="0.4">
      <c r="A77" s="10">
        <v>2023</v>
      </c>
      <c r="B77">
        <f>'Scenario Data'!G8</f>
        <v>2.2570000000000001</v>
      </c>
      <c r="C77">
        <f>'Scenario Data'!G32</f>
        <v>1.486</v>
      </c>
      <c r="D77">
        <f>'Scenario Data'!G56</f>
        <v>0</v>
      </c>
      <c r="E77">
        <f>'Scenario Data'!G80</f>
        <v>0</v>
      </c>
      <c r="F77">
        <f>'Scenario Data'!G104</f>
        <v>0</v>
      </c>
    </row>
    <row r="78" spans="1:6" x14ac:dyDescent="0.4">
      <c r="A78" s="10">
        <v>2024</v>
      </c>
      <c r="B78">
        <f>'Scenario Data'!G9</f>
        <v>2.956</v>
      </c>
      <c r="C78">
        <f>'Scenario Data'!G33</f>
        <v>2.524</v>
      </c>
      <c r="D78">
        <f>'Scenario Data'!G57</f>
        <v>0.05</v>
      </c>
      <c r="E78">
        <f>'Scenario Data'!G81</f>
        <v>0</v>
      </c>
      <c r="F78">
        <f>'Scenario Data'!G105</f>
        <v>0</v>
      </c>
    </row>
    <row r="79" spans="1:6" x14ac:dyDescent="0.4">
      <c r="A79" s="10">
        <v>2025</v>
      </c>
      <c r="B79">
        <f>'Scenario Data'!G10</f>
        <v>3.0920000000000001</v>
      </c>
      <c r="C79">
        <f>'Scenario Data'!G34</f>
        <v>2.5830000000000002</v>
      </c>
      <c r="D79">
        <f>'Scenario Data'!G58</f>
        <v>1.4059999999999999</v>
      </c>
      <c r="E79">
        <f>'Scenario Data'!G82</f>
        <v>2.4E-2</v>
      </c>
      <c r="F79">
        <f>'Scenario Data'!G106</f>
        <v>2.4E-2</v>
      </c>
    </row>
    <row r="80" spans="1:6" x14ac:dyDescent="0.4">
      <c r="A80" s="10">
        <v>2026</v>
      </c>
      <c r="B80">
        <f>'Scenario Data'!G11</f>
        <v>3.355</v>
      </c>
      <c r="C80">
        <f>'Scenario Data'!G35</f>
        <v>2.6520000000000001</v>
      </c>
      <c r="D80">
        <f>'Scenario Data'!G59</f>
        <v>2.9239999999999999</v>
      </c>
      <c r="E80">
        <f>'Scenario Data'!G83</f>
        <v>0.14399999999999999</v>
      </c>
      <c r="F80">
        <f>'Scenario Data'!G107</f>
        <v>2.4E-2</v>
      </c>
    </row>
    <row r="81" spans="1:6" x14ac:dyDescent="0.4">
      <c r="A81" s="10">
        <v>2027</v>
      </c>
      <c r="B81">
        <f>'Scenario Data'!G12</f>
        <v>5.34</v>
      </c>
      <c r="C81">
        <f>'Scenario Data'!G36</f>
        <v>4.0170000000000003</v>
      </c>
      <c r="D81">
        <f>'Scenario Data'!G60</f>
        <v>2.9929999999999999</v>
      </c>
      <c r="E81">
        <f>'Scenario Data'!G84</f>
        <v>0.35599999999999998</v>
      </c>
      <c r="F81">
        <f>'Scenario Data'!G108</f>
        <v>0.152</v>
      </c>
    </row>
    <row r="82" spans="1:6" x14ac:dyDescent="0.4">
      <c r="A82" s="10">
        <v>2028</v>
      </c>
      <c r="B82">
        <f>'Scenario Data'!G13</f>
        <v>6.4749999999999996</v>
      </c>
      <c r="C82">
        <f>'Scenario Data'!G37</f>
        <v>5.3970000000000002</v>
      </c>
      <c r="D82">
        <f>'Scenario Data'!G61</f>
        <v>3.3370000000000002</v>
      </c>
      <c r="E82">
        <f>'Scenario Data'!G85</f>
        <v>0.57699999999999996</v>
      </c>
      <c r="F82">
        <f>'Scenario Data'!G109</f>
        <v>0.246</v>
      </c>
    </row>
    <row r="83" spans="1:6" x14ac:dyDescent="0.4">
      <c r="A83" s="10">
        <v>2029</v>
      </c>
      <c r="B83">
        <f>'Scenario Data'!G14</f>
        <v>6.8710000000000004</v>
      </c>
      <c r="C83">
        <f>'Scenario Data'!G38</f>
        <v>5.99</v>
      </c>
      <c r="D83">
        <f>'Scenario Data'!G62</f>
        <v>4.4930000000000003</v>
      </c>
      <c r="E83">
        <f>'Scenario Data'!G86</f>
        <v>1.3759999999999999</v>
      </c>
      <c r="F83">
        <f>'Scenario Data'!G110</f>
        <v>0.56000000000000005</v>
      </c>
    </row>
    <row r="84" spans="1:6" x14ac:dyDescent="0.4">
      <c r="A84" s="10">
        <v>2030</v>
      </c>
      <c r="B84">
        <f>'Scenario Data'!G15</f>
        <v>7.6360000000000001</v>
      </c>
      <c r="C84">
        <f>'Scenario Data'!G39</f>
        <v>6.3150000000000004</v>
      </c>
      <c r="D84">
        <f>'Scenario Data'!G63</f>
        <v>6.2309999999999999</v>
      </c>
      <c r="E84">
        <f>'Scenario Data'!G87</f>
        <v>2.9140000000000001</v>
      </c>
      <c r="F84">
        <f>'Scenario Data'!G111</f>
        <v>0.83499999999999996</v>
      </c>
    </row>
    <row r="85" spans="1:6" x14ac:dyDescent="0.4">
      <c r="A85" s="10">
        <v>2031</v>
      </c>
      <c r="B85">
        <f>'Scenario Data'!G16</f>
        <v>10.029999999999999</v>
      </c>
      <c r="C85">
        <f>'Scenario Data'!G40</f>
        <v>8.2590000000000003</v>
      </c>
      <c r="D85">
        <f>'Scenario Data'!G64</f>
        <v>7.04</v>
      </c>
      <c r="E85">
        <f>'Scenario Data'!G88</f>
        <v>4.6790000000000003</v>
      </c>
      <c r="F85">
        <f>'Scenario Data'!G112</f>
        <v>1.298</v>
      </c>
    </row>
    <row r="86" spans="1:6" x14ac:dyDescent="0.4">
      <c r="A86" s="10">
        <v>2032</v>
      </c>
      <c r="B86">
        <f>'Scenario Data'!G17</f>
        <v>11.551</v>
      </c>
      <c r="C86">
        <f>'Scenario Data'!G41</f>
        <v>9.9420000000000002</v>
      </c>
      <c r="D86">
        <f>'Scenario Data'!G65</f>
        <v>7.8609999999999998</v>
      </c>
      <c r="E86">
        <f>'Scenario Data'!G89</f>
        <v>5.375</v>
      </c>
      <c r="F86">
        <f>'Scenario Data'!G113</f>
        <v>1.694</v>
      </c>
    </row>
    <row r="87" spans="1:6" x14ac:dyDescent="0.4">
      <c r="A87" s="10">
        <v>2033</v>
      </c>
      <c r="B87">
        <f>'Scenario Data'!G18</f>
        <v>10.731999999999999</v>
      </c>
      <c r="C87">
        <f>'Scenario Data'!G42</f>
        <v>9.6280000000000001</v>
      </c>
      <c r="D87">
        <f>'Scenario Data'!G66</f>
        <v>9.5239999999999991</v>
      </c>
      <c r="E87">
        <f>'Scenario Data'!G90</f>
        <v>5.97</v>
      </c>
      <c r="F87">
        <f>'Scenario Data'!G114</f>
        <v>2.524</v>
      </c>
    </row>
    <row r="88" spans="1:6" x14ac:dyDescent="0.4">
      <c r="A88" s="10">
        <v>2034</v>
      </c>
      <c r="B88">
        <f>'Scenario Data'!G19</f>
        <v>11.478999999999999</v>
      </c>
      <c r="C88">
        <f>'Scenario Data'!G43</f>
        <v>9.6760000000000002</v>
      </c>
      <c r="D88">
        <f>'Scenario Data'!G67</f>
        <v>11.906000000000001</v>
      </c>
      <c r="E88">
        <f>'Scenario Data'!G91</f>
        <v>7.1180000000000003</v>
      </c>
      <c r="F88">
        <f>'Scenario Data'!G115</f>
        <v>3.411</v>
      </c>
    </row>
    <row r="89" spans="1:6" x14ac:dyDescent="0.4">
      <c r="A89" s="10">
        <v>2035</v>
      </c>
      <c r="B89">
        <f>'Scenario Data'!G20</f>
        <v>13.821999999999999</v>
      </c>
      <c r="C89">
        <f>'Scenario Data'!G44</f>
        <v>11.379</v>
      </c>
      <c r="D89">
        <f>'Scenario Data'!G68</f>
        <v>11.952999999999999</v>
      </c>
      <c r="E89">
        <f>'Scenario Data'!G92</f>
        <v>9.5269999999999992</v>
      </c>
      <c r="F89">
        <f>'Scenario Data'!G116</f>
        <v>4.1870000000000003</v>
      </c>
    </row>
    <row r="90" spans="1:6" x14ac:dyDescent="0.4">
      <c r="A90" s="10">
        <v>2036</v>
      </c>
      <c r="B90">
        <f>'Scenario Data'!G21</f>
        <v>15.888</v>
      </c>
      <c r="C90">
        <f>'Scenario Data'!G45</f>
        <v>13.769</v>
      </c>
      <c r="D90">
        <f>'Scenario Data'!G69</f>
        <v>11.744</v>
      </c>
      <c r="E90">
        <f>'Scenario Data'!G93</f>
        <v>12.05</v>
      </c>
      <c r="F90">
        <f>'Scenario Data'!G117</f>
        <v>4.9050000000000002</v>
      </c>
    </row>
    <row r="91" spans="1:6" x14ac:dyDescent="0.4">
      <c r="A91" s="10">
        <v>2037</v>
      </c>
      <c r="B91">
        <f>'Scenario Data'!G22</f>
        <v>15.685</v>
      </c>
      <c r="C91">
        <f>'Scenario Data'!G46</f>
        <v>14.417</v>
      </c>
      <c r="D91">
        <f>'Scenario Data'!G70</f>
        <v>14.186999999999999</v>
      </c>
      <c r="E91">
        <f>'Scenario Data'!G94</f>
        <v>13.298999999999999</v>
      </c>
      <c r="F91">
        <f>'Scenario Data'!G118</f>
        <v>5.8550000000000004</v>
      </c>
    </row>
    <row r="93" spans="1:6" s="28" customFormat="1" ht="35.6" x14ac:dyDescent="0.9">
      <c r="A93" s="17" t="s">
        <v>21</v>
      </c>
      <c r="B93" s="17"/>
      <c r="C93" s="17"/>
      <c r="D93" s="17"/>
      <c r="E93" s="17"/>
      <c r="F93" s="17"/>
    </row>
    <row r="94" spans="1:6" ht="37.299999999999997" x14ac:dyDescent="0.4">
      <c r="A94" s="18" t="s">
        <v>0</v>
      </c>
      <c r="B94" s="19" t="s">
        <v>14</v>
      </c>
      <c r="C94" s="20" t="s">
        <v>15</v>
      </c>
      <c r="D94" s="21" t="s">
        <v>16</v>
      </c>
      <c r="E94" s="21" t="s">
        <v>17</v>
      </c>
      <c r="F94" s="21" t="s">
        <v>18</v>
      </c>
    </row>
    <row r="95" spans="1:6" x14ac:dyDescent="0.4">
      <c r="A95" s="10">
        <v>2018</v>
      </c>
      <c r="B95">
        <f>'Scenario Data'!J3/1000</f>
        <v>402.99443892848973</v>
      </c>
      <c r="C95">
        <f>'Scenario Data'!J27/1000</f>
        <v>383.20292230828244</v>
      </c>
      <c r="D95">
        <f>'Scenario Data'!J51/1000</f>
        <v>368.5404970807673</v>
      </c>
      <c r="E95">
        <f>'Scenario Data'!J75/1000</f>
        <v>366.81400813727174</v>
      </c>
      <c r="F95">
        <f>'Scenario Data'!J99/1000</f>
        <v>366.45204708149089</v>
      </c>
    </row>
    <row r="96" spans="1:6" x14ac:dyDescent="0.4">
      <c r="A96" s="10">
        <v>2019</v>
      </c>
      <c r="B96">
        <f>'Scenario Data'!J4/1000</f>
        <v>424.35828075048244</v>
      </c>
      <c r="C96">
        <f>'Scenario Data'!J28/1000</f>
        <v>403.14875519487521</v>
      </c>
      <c r="D96">
        <f>'Scenario Data'!J52/1000</f>
        <v>392.7538573044572</v>
      </c>
      <c r="E96">
        <f>'Scenario Data'!J76/1000</f>
        <v>392.22359382699977</v>
      </c>
      <c r="F96">
        <f>'Scenario Data'!J100/1000</f>
        <v>392.22407387553886</v>
      </c>
    </row>
    <row r="97" spans="1:6" x14ac:dyDescent="0.4">
      <c r="A97" s="10">
        <v>2020</v>
      </c>
      <c r="B97">
        <f>'Scenario Data'!J5/1000</f>
        <v>455.71622568569711</v>
      </c>
      <c r="C97">
        <f>'Scenario Data'!J29/1000</f>
        <v>432.37642444332204</v>
      </c>
      <c r="D97">
        <f>'Scenario Data'!J53/1000</f>
        <v>423.89388947661496</v>
      </c>
      <c r="E97">
        <f>'Scenario Data'!J77/1000</f>
        <v>423.90016446713054</v>
      </c>
      <c r="F97">
        <f>'Scenario Data'!J101/1000</f>
        <v>423.90069061335083</v>
      </c>
    </row>
    <row r="98" spans="1:6" x14ac:dyDescent="0.4">
      <c r="A98" s="10">
        <v>2021</v>
      </c>
      <c r="B98">
        <f>'Scenario Data'!J6/1000</f>
        <v>490.81841358304467</v>
      </c>
      <c r="C98">
        <f>'Scenario Data'!J30/1000</f>
        <v>466.76376023138209</v>
      </c>
      <c r="D98">
        <f>'Scenario Data'!J54/1000</f>
        <v>458.13147533257523</v>
      </c>
      <c r="E98">
        <f>'Scenario Data'!J78/1000</f>
        <v>458.13832145067272</v>
      </c>
      <c r="F98">
        <f>'Scenario Data'!J102/1000</f>
        <v>458.13889503141269</v>
      </c>
    </row>
    <row r="99" spans="1:6" x14ac:dyDescent="0.4">
      <c r="A99" s="10">
        <v>2022</v>
      </c>
      <c r="B99">
        <f>'Scenario Data'!J7/1000</f>
        <v>506.63637071459414</v>
      </c>
      <c r="C99">
        <f>'Scenario Data'!J31/1000</f>
        <v>503.65078733584198</v>
      </c>
      <c r="D99">
        <f>'Scenario Data'!J55/1000</f>
        <v>495.13804899077024</v>
      </c>
      <c r="E99">
        <f>'Scenario Data'!J79/1000</f>
        <v>495.14550581636991</v>
      </c>
      <c r="F99">
        <f>'Scenario Data'!J103/1000</f>
        <v>495.14613813533254</v>
      </c>
    </row>
    <row r="100" spans="1:6" x14ac:dyDescent="0.4">
      <c r="A100" s="10">
        <v>2023</v>
      </c>
      <c r="B100">
        <f>'Scenario Data'!J8/1000</f>
        <v>335.48644235616399</v>
      </c>
      <c r="C100">
        <f>'Scenario Data'!J32/1000</f>
        <v>387.90003432220789</v>
      </c>
      <c r="D100">
        <f>'Scenario Data'!J56/1000</f>
        <v>535.13777368661658</v>
      </c>
      <c r="E100">
        <f>'Scenario Data'!J80/1000</f>
        <v>535.14591788718576</v>
      </c>
      <c r="F100">
        <f>'Scenario Data'!J104/1000</f>
        <v>535.14661681083726</v>
      </c>
    </row>
    <row r="101" spans="1:6" x14ac:dyDescent="0.4">
      <c r="A101" s="10">
        <v>2024</v>
      </c>
      <c r="B101">
        <f>'Scenario Data'!J9/1000</f>
        <v>288.3511397014617</v>
      </c>
      <c r="C101">
        <f>'Scenario Data'!J33/1000</f>
        <v>302.65799447420818</v>
      </c>
      <c r="D101">
        <f>'Scenario Data'!J57/1000</f>
        <v>572.64430698348644</v>
      </c>
      <c r="E101">
        <f>'Scenario Data'!J81/1000</f>
        <v>578.38218411715172</v>
      </c>
      <c r="F101">
        <f>'Scenario Data'!J105/1000</f>
        <v>578.38294854143419</v>
      </c>
    </row>
    <row r="102" spans="1:6" x14ac:dyDescent="0.4">
      <c r="A102" s="10">
        <v>2025</v>
      </c>
      <c r="B102">
        <f>'Scenario Data'!J10/1000</f>
        <v>301.76398141324989</v>
      </c>
      <c r="C102">
        <f>'Scenario Data'!J34/1000</f>
        <v>327.0295853095638</v>
      </c>
      <c r="D102">
        <f>'Scenario Data'!J58/1000</f>
        <v>462.91794337574061</v>
      </c>
      <c r="E102">
        <f>'Scenario Data'!J82/1000</f>
        <v>622.14659190397253</v>
      </c>
      <c r="F102">
        <f>'Scenario Data'!J106/1000</f>
        <v>622.14742497407121</v>
      </c>
    </row>
    <row r="103" spans="1:6" x14ac:dyDescent="0.4">
      <c r="A103" s="10">
        <v>2026</v>
      </c>
      <c r="B103">
        <f>'Scenario Data'!J11/1000</f>
        <v>320.6159925910182</v>
      </c>
      <c r="C103">
        <f>'Scenario Data'!J35/1000</f>
        <v>355.81183286335767</v>
      </c>
      <c r="D103">
        <f>'Scenario Data'!J59/1000</f>
        <v>325.63502669551218</v>
      </c>
      <c r="E103">
        <f>'Scenario Data'!J83/1000</f>
        <v>657.73346885366516</v>
      </c>
      <c r="F103">
        <f>'Scenario Data'!J107/1000</f>
        <v>672.4366261014593</v>
      </c>
    </row>
    <row r="104" spans="1:6" x14ac:dyDescent="0.4">
      <c r="A104" s="10">
        <v>2027</v>
      </c>
      <c r="B104">
        <f>'Scenario Data'!J12/1000</f>
        <v>289.12467147262049</v>
      </c>
      <c r="C104">
        <f>'Scenario Data'!J36/1000</f>
        <v>335.6089772993173</v>
      </c>
      <c r="D104">
        <f>'Scenario Data'!J60/1000</f>
        <v>354.26387903939548</v>
      </c>
      <c r="E104">
        <f>'Scenario Data'!J84/1000</f>
        <v>685.36994991672498</v>
      </c>
      <c r="F104">
        <f>'Scenario Data'!J108/1000</f>
        <v>710.53761781044068</v>
      </c>
    </row>
    <row r="105" spans="1:6" x14ac:dyDescent="0.4">
      <c r="A105" s="10">
        <v>2028</v>
      </c>
      <c r="B105">
        <f>'Scenario Data'!J13/1000</f>
        <v>275.69646718058294</v>
      </c>
      <c r="C105">
        <f>'Scenario Data'!J37/1000</f>
        <v>313.74303074448886</v>
      </c>
      <c r="D105">
        <f>'Scenario Data'!J61/1000</f>
        <v>377.11497649019157</v>
      </c>
      <c r="E105">
        <f>'Scenario Data'!J85/1000</f>
        <v>718.27159221961313</v>
      </c>
      <c r="F105">
        <f>'Scenario Data'!J109/1000</f>
        <v>757.42899684437214</v>
      </c>
    </row>
    <row r="106" spans="1:6" x14ac:dyDescent="0.4">
      <c r="A106" s="10">
        <v>2029</v>
      </c>
      <c r="B106">
        <f>'Scenario Data'!J14/1000</f>
        <v>289.1769501343062</v>
      </c>
      <c r="C106">
        <f>'Scenario Data'!J38/1000</f>
        <v>319.97624484135144</v>
      </c>
      <c r="D106">
        <f>'Scenario Data'!J62/1000</f>
        <v>370.47116901597877</v>
      </c>
      <c r="E106">
        <f>'Scenario Data'!J86/1000</f>
        <v>698.80268651507754</v>
      </c>
      <c r="F106">
        <f>'Scenario Data'!J110/1000</f>
        <v>789.46465484031353</v>
      </c>
    </row>
    <row r="107" spans="1:6" x14ac:dyDescent="0.4">
      <c r="A107" s="10">
        <v>2030</v>
      </c>
      <c r="B107">
        <f>'Scenario Data'!J15/1000</f>
        <v>300.97229615958588</v>
      </c>
      <c r="C107">
        <f>'Scenario Data'!J39/1000</f>
        <v>343.0514348091005</v>
      </c>
      <c r="D107">
        <f>'Scenario Data'!J63/1000</f>
        <v>344.85647820685773</v>
      </c>
      <c r="E107">
        <f>'Scenario Data'!J87/1000</f>
        <v>573.34853503690613</v>
      </c>
      <c r="F107">
        <f>'Scenario Data'!J111/1000</f>
        <v>828.59565173966735</v>
      </c>
    </row>
    <row r="108" spans="1:6" x14ac:dyDescent="0.4">
      <c r="A108" s="10">
        <v>2031</v>
      </c>
      <c r="B108">
        <f>'Scenario Data'!J16/1000</f>
        <v>299.18041925170587</v>
      </c>
      <c r="C108">
        <f>'Scenario Data'!J40/1000</f>
        <v>340.43016588965486</v>
      </c>
      <c r="D108">
        <f>'Scenario Data'!J64/1000</f>
        <v>351.77898844445519</v>
      </c>
      <c r="E108">
        <f>'Scenario Data'!J88/1000</f>
        <v>400.17984480869904</v>
      </c>
      <c r="F108">
        <f>'Scenario Data'!J112/1000</f>
        <v>852.13860969774441</v>
      </c>
    </row>
    <row r="109" spans="1:6" x14ac:dyDescent="0.4">
      <c r="A109" s="10">
        <v>2032</v>
      </c>
      <c r="B109">
        <f>'Scenario Data'!J17/1000</f>
        <v>306.13521059728401</v>
      </c>
      <c r="C109">
        <f>'Scenario Data'!J41/1000</f>
        <v>345.49520942554631</v>
      </c>
      <c r="D109">
        <f>'Scenario Data'!J65/1000</f>
        <v>372.46374820030104</v>
      </c>
      <c r="E109">
        <f>'Scenario Data'!J89/1000</f>
        <v>427.3922344550835</v>
      </c>
      <c r="F109">
        <f>'Scenario Data'!J113/1000</f>
        <v>886.00816024824348</v>
      </c>
    </row>
    <row r="110" spans="1:6" x14ac:dyDescent="0.4">
      <c r="A110" s="10">
        <v>2033</v>
      </c>
      <c r="B110">
        <f>'Scenario Data'!J18/1000</f>
        <v>326.28478362700434</v>
      </c>
      <c r="C110">
        <f>'Scenario Data'!J42/1000</f>
        <v>365.93637786533844</v>
      </c>
      <c r="D110">
        <f>'Scenario Data'!J66/1000</f>
        <v>384.00067926845566</v>
      </c>
      <c r="E110">
        <f>'Scenario Data'!J90/1000</f>
        <v>461.26727285130124</v>
      </c>
      <c r="F110">
        <f>'Scenario Data'!J114/1000</f>
        <v>899.20438053481223</v>
      </c>
    </row>
    <row r="111" spans="1:6" x14ac:dyDescent="0.4">
      <c r="A111" s="10">
        <v>2034</v>
      </c>
      <c r="B111">
        <f>'Scenario Data'!J19/1000</f>
        <v>345.4945026201234</v>
      </c>
      <c r="C111">
        <f>'Scenario Data'!J43/1000</f>
        <v>391.28953468961777</v>
      </c>
      <c r="D111">
        <f>'Scenario Data'!J67/1000</f>
        <v>377.94390371987453</v>
      </c>
      <c r="E111">
        <f>'Scenario Data'!J91/1000</f>
        <v>470.96882161143452</v>
      </c>
      <c r="F111">
        <f>'Scenario Data'!J115/1000</f>
        <v>929.32940668308868</v>
      </c>
    </row>
    <row r="112" spans="1:6" x14ac:dyDescent="0.4">
      <c r="A112" s="10">
        <v>2035</v>
      </c>
      <c r="B112">
        <f>'Scenario Data'!J20/1000</f>
        <v>361.13485681354263</v>
      </c>
      <c r="C112">
        <f>'Scenario Data'!J44/1000</f>
        <v>403.50692859493438</v>
      </c>
      <c r="D112">
        <f>'Scenario Data'!J68/1000</f>
        <v>393.65375335251196</v>
      </c>
      <c r="E112">
        <f>'Scenario Data'!J92/1000</f>
        <v>424.72031458969326</v>
      </c>
      <c r="F112">
        <f>'Scenario Data'!J116/1000</f>
        <v>970.7090222249285</v>
      </c>
    </row>
    <row r="113" spans="1:6" x14ac:dyDescent="0.4">
      <c r="A113" s="10">
        <v>2036</v>
      </c>
      <c r="B113">
        <f>'Scenario Data'!J21/1000</f>
        <v>380.65987665197679</v>
      </c>
      <c r="C113">
        <f>'Scenario Data'!J45/1000</f>
        <v>407.2686290171057</v>
      </c>
      <c r="D113">
        <f>'Scenario Data'!J69/1000</f>
        <v>421.94550804323148</v>
      </c>
      <c r="E113">
        <f>'Scenario Data'!J93/1000</f>
        <v>410.82695746445518</v>
      </c>
      <c r="F113">
        <f>'Scenario Data'!J117/1000</f>
        <v>1021.2871599557836</v>
      </c>
    </row>
    <row r="114" spans="1:6" x14ac:dyDescent="0.4">
      <c r="A114" s="10">
        <v>2037</v>
      </c>
      <c r="B114">
        <f>'Scenario Data'!J22/1000</f>
        <v>407.81746276239909</v>
      </c>
      <c r="C114">
        <f>'Scenario Data'!J46/1000</f>
        <v>423.96073617803404</v>
      </c>
      <c r="D114">
        <f>'Scenario Data'!J70/1000</f>
        <v>426.14563880196982</v>
      </c>
      <c r="E114">
        <f>'Scenario Data'!J94/1000</f>
        <v>434.23595073374975</v>
      </c>
      <c r="F114">
        <f>'Scenario Data'!J118/1000</f>
        <v>1040.8391653920166</v>
      </c>
    </row>
    <row r="116" spans="1:6" s="28" customFormat="1" ht="35.6" x14ac:dyDescent="0.9">
      <c r="A116" s="17" t="s">
        <v>19</v>
      </c>
      <c r="B116" s="17"/>
      <c r="C116" s="17"/>
      <c r="D116" s="17"/>
      <c r="E116" s="17"/>
      <c r="F116" s="17"/>
    </row>
    <row r="117" spans="1:6" ht="37.299999999999997" x14ac:dyDescent="0.4">
      <c r="A117" s="18" t="s">
        <v>0</v>
      </c>
      <c r="B117" s="19" t="s">
        <v>14</v>
      </c>
      <c r="C117" s="20" t="s">
        <v>15</v>
      </c>
      <c r="D117" s="21" t="s">
        <v>16</v>
      </c>
      <c r="E117" s="21" t="s">
        <v>17</v>
      </c>
      <c r="F117" s="21" t="s">
        <v>18</v>
      </c>
    </row>
    <row r="118" spans="1:6" x14ac:dyDescent="0.4">
      <c r="A118" s="10">
        <v>2018</v>
      </c>
      <c r="B118">
        <f>'Scenario Data'!I3/1000</f>
        <v>0</v>
      </c>
      <c r="C118">
        <f>'Scenario Data'!I27/1000</f>
        <v>46.65603104920762</v>
      </c>
      <c r="D118">
        <f>'Scenario Data'!I51/1000</f>
        <v>162.88539348237509</v>
      </c>
      <c r="E118">
        <f>'Scenario Data'!I75/1000</f>
        <v>249.72005865898845</v>
      </c>
      <c r="F118">
        <f>'Scenario Data'!I99/1000</f>
        <v>335.31509978155179</v>
      </c>
    </row>
    <row r="119" spans="1:6" x14ac:dyDescent="0.4">
      <c r="A119" s="10">
        <v>2019</v>
      </c>
      <c r="B119">
        <f>'Scenario Data'!I4/1000</f>
        <v>0</v>
      </c>
      <c r="C119">
        <f>'Scenario Data'!I28/1000</f>
        <v>54.642930336129233</v>
      </c>
      <c r="D119">
        <f>'Scenario Data'!I52/1000</f>
        <v>181.62865121713963</v>
      </c>
      <c r="E119">
        <f>'Scenario Data'!I76/1000</f>
        <v>274.11655908651022</v>
      </c>
      <c r="F119">
        <f>'Scenario Data'!I100/1000</f>
        <v>365.46565454727715</v>
      </c>
    </row>
    <row r="120" spans="1:6" x14ac:dyDescent="0.4">
      <c r="A120" s="10">
        <v>2020</v>
      </c>
      <c r="B120">
        <f>'Scenario Data'!I5/1000</f>
        <v>0</v>
      </c>
      <c r="C120">
        <f>'Scenario Data'!I29/1000</f>
        <v>60.323617380911855</v>
      </c>
      <c r="D120">
        <f>'Scenario Data'!I53/1000</f>
        <v>195.38465076948492</v>
      </c>
      <c r="E120">
        <f>'Scenario Data'!I77/1000</f>
        <v>293.00055652354644</v>
      </c>
      <c r="F120">
        <f>'Scenario Data'!I101/1000</f>
        <v>390.64247821834454</v>
      </c>
    </row>
    <row r="121" spans="1:6" x14ac:dyDescent="0.4">
      <c r="A121" s="10">
        <v>2021</v>
      </c>
      <c r="B121">
        <f>'Scenario Data'!I6/1000</f>
        <v>0</v>
      </c>
      <c r="C121">
        <f>'Scenario Data'!I30/1000</f>
        <v>64.687465682502449</v>
      </c>
      <c r="D121">
        <f>'Scenario Data'!I54/1000</f>
        <v>208.82453563889865</v>
      </c>
      <c r="E121">
        <f>'Scenario Data'!I78/1000</f>
        <v>313.15432210346785</v>
      </c>
      <c r="F121">
        <f>'Scenario Data'!I102/1000</f>
        <v>417.51217656268483</v>
      </c>
    </row>
    <row r="122" spans="1:6" x14ac:dyDescent="0.4">
      <c r="A122" s="10">
        <v>2022</v>
      </c>
      <c r="B122">
        <f>'Scenario Data'!I7/1000</f>
        <v>0</v>
      </c>
      <c r="C122">
        <f>'Scenario Data'!I31/1000</f>
        <v>68.824266746975567</v>
      </c>
      <c r="D122">
        <f>'Scenario Data'!I55/1000</f>
        <v>223.1662878014593</v>
      </c>
      <c r="E122">
        <f>'Scenario Data'!I79/1000</f>
        <v>334.66039910245928</v>
      </c>
      <c r="F122">
        <f>'Scenario Data'!I103/1000</f>
        <v>446.18480518041474</v>
      </c>
    </row>
    <row r="123" spans="1:6" x14ac:dyDescent="0.4">
      <c r="A123" s="10">
        <v>2023</v>
      </c>
      <c r="B123">
        <f>'Scenario Data'!I8/1000</f>
        <v>0</v>
      </c>
      <c r="C123">
        <f>'Scenario Data'!I32/1000</f>
        <v>57.056855857400173</v>
      </c>
      <c r="D123">
        <f>'Scenario Data'!I56/1000</f>
        <v>238.46831362917519</v>
      </c>
      <c r="E123">
        <f>'Scenario Data'!I80/1000</f>
        <v>357.60638335774564</v>
      </c>
      <c r="F123">
        <f>'Scenario Data'!I104/1000</f>
        <v>476.77714205013979</v>
      </c>
    </row>
    <row r="124" spans="1:6" x14ac:dyDescent="0.4">
      <c r="A124" s="10">
        <v>2024</v>
      </c>
      <c r="B124">
        <f>'Scenario Data'!I9/1000</f>
        <v>0</v>
      </c>
      <c r="C124">
        <f>'Scenario Data'!I33/1000</f>
        <v>62.134687363485668</v>
      </c>
      <c r="D124">
        <f>'Scenario Data'!I57/1000</f>
        <v>252.20295069988643</v>
      </c>
      <c r="E124">
        <f>'Scenario Data'!I81/1000</f>
        <v>382.08543813840549</v>
      </c>
      <c r="F124">
        <f>'Scenario Data'!I105/1000</f>
        <v>509.41338181694329</v>
      </c>
    </row>
    <row r="125" spans="1:6" x14ac:dyDescent="0.4">
      <c r="A125" s="10">
        <v>2025</v>
      </c>
      <c r="B125">
        <f>'Scenario Data'!I10/1000</f>
        <v>0</v>
      </c>
      <c r="C125">
        <f>'Scenario Data'!I34/1000</f>
        <v>66.299296202423335</v>
      </c>
      <c r="D125">
        <f>'Scenario Data'!I58/1000</f>
        <v>200.13943222448128</v>
      </c>
      <c r="E125">
        <f>'Scenario Data'!I82/1000</f>
        <v>407.87992364878153</v>
      </c>
      <c r="F125">
        <f>'Scenario Data'!I106/1000</f>
        <v>543.80332713324367</v>
      </c>
    </row>
    <row r="126" spans="1:6" x14ac:dyDescent="0.4">
      <c r="A126" s="10">
        <v>2026</v>
      </c>
      <c r="B126">
        <f>'Scenario Data'!I11/1000</f>
        <v>0</v>
      </c>
      <c r="C126">
        <f>'Scenario Data'!I35/1000</f>
        <v>70.971825270143242</v>
      </c>
      <c r="D126">
        <f>'Scenario Data'!I59/1000</f>
        <v>130.85943992523983</v>
      </c>
      <c r="E126">
        <f>'Scenario Data'!I83/1000</f>
        <v>432.47565972782917</v>
      </c>
      <c r="F126">
        <f>'Scenario Data'!I107/1000</f>
        <v>580.90920500994093</v>
      </c>
    </row>
    <row r="127" spans="1:6" x14ac:dyDescent="0.4">
      <c r="A127" s="10">
        <v>2027</v>
      </c>
      <c r="B127">
        <f>'Scenario Data'!I12/1000</f>
        <v>0</v>
      </c>
      <c r="C127">
        <f>'Scenario Data'!I36/1000</f>
        <v>68.244253394683525</v>
      </c>
      <c r="D127">
        <f>'Scenario Data'!I60/1000</f>
        <v>140.23580448266719</v>
      </c>
      <c r="E127">
        <f>'Scenario Data'!I84/1000</f>
        <v>453.94839729037596</v>
      </c>
      <c r="F127">
        <f>'Scenario Data'!I108/1000</f>
        <v>615.89775043299267</v>
      </c>
    </row>
    <row r="128" spans="1:6" x14ac:dyDescent="0.4">
      <c r="A128" s="10">
        <v>2028</v>
      </c>
      <c r="B128">
        <f>'Scenario Data'!I13/1000</f>
        <v>0</v>
      </c>
      <c r="C128">
        <f>'Scenario Data'!I37/1000</f>
        <v>63.289415467472729</v>
      </c>
      <c r="D128">
        <f>'Scenario Data'!I61/1000</f>
        <v>149.62883004228891</v>
      </c>
      <c r="E128">
        <f>'Scenario Data'!I85/1000</f>
        <v>476.73525436170655</v>
      </c>
      <c r="F128">
        <f>'Scenario Data'!I109/1000</f>
        <v>654.0739721972368</v>
      </c>
    </row>
    <row r="129" spans="1:11" x14ac:dyDescent="0.4">
      <c r="A129" s="10">
        <v>2029</v>
      </c>
      <c r="B129">
        <f>'Scenario Data'!I14/1000</f>
        <v>0</v>
      </c>
      <c r="C129">
        <f>'Scenario Data'!I38/1000</f>
        <v>62.697807676967713</v>
      </c>
      <c r="D129">
        <f>'Scenario Data'!I62/1000</f>
        <v>146.49653983276107</v>
      </c>
      <c r="E129">
        <f>'Scenario Data'!I86/1000</f>
        <v>473.66127704467294</v>
      </c>
      <c r="F129">
        <f>'Scenario Data'!I110/1000</f>
        <v>687.24089002267465</v>
      </c>
    </row>
    <row r="130" spans="1:11" x14ac:dyDescent="0.4">
      <c r="A130" s="10">
        <v>2030</v>
      </c>
      <c r="B130">
        <f>'Scenario Data'!I15/1000</f>
        <v>0</v>
      </c>
      <c r="C130">
        <f>'Scenario Data'!I39/1000</f>
        <v>66.741730922089431</v>
      </c>
      <c r="D130">
        <f>'Scenario Data'!I63/1000</f>
        <v>134.38416218635916</v>
      </c>
      <c r="E130">
        <f>'Scenario Data'!I87/1000</f>
        <v>379.59316763948146</v>
      </c>
      <c r="F130">
        <f>'Scenario Data'!I111/1000</f>
        <v>723.0916584143871</v>
      </c>
    </row>
    <row r="131" spans="1:11" x14ac:dyDescent="0.4">
      <c r="A131" s="10">
        <v>2031</v>
      </c>
      <c r="B131">
        <f>'Scenario Data'!I16/1000</f>
        <v>0</v>
      </c>
      <c r="C131">
        <f>'Scenario Data'!I40/1000</f>
        <v>66.211699097500471</v>
      </c>
      <c r="D131">
        <f>'Scenario Data'!I64/1000</f>
        <v>134.17203294787271</v>
      </c>
      <c r="E131">
        <f>'Scenario Data'!I88/1000</f>
        <v>240.15721495258538</v>
      </c>
      <c r="F131">
        <f>'Scenario Data'!I112/1000</f>
        <v>748.78118432866779</v>
      </c>
    </row>
    <row r="132" spans="1:11" x14ac:dyDescent="0.4">
      <c r="A132" s="10">
        <v>2032</v>
      </c>
      <c r="B132">
        <f>'Scenario Data'!I17/1000</f>
        <v>0</v>
      </c>
      <c r="C132">
        <f>'Scenario Data'!I41/1000</f>
        <v>65.200408407286858</v>
      </c>
      <c r="D132">
        <f>'Scenario Data'!I65/1000</f>
        <v>142.48734212867242</v>
      </c>
      <c r="E132">
        <f>'Scenario Data'!I89/1000</f>
        <v>256.94127603382969</v>
      </c>
      <c r="F132">
        <f>'Scenario Data'!I113/1000</f>
        <v>779.73615337409456</v>
      </c>
    </row>
    <row r="133" spans="1:11" x14ac:dyDescent="0.4">
      <c r="A133" s="10">
        <v>2033</v>
      </c>
      <c r="B133">
        <f>'Scenario Data'!I18/1000</f>
        <v>0</v>
      </c>
      <c r="C133">
        <f>'Scenario Data'!I42/1000</f>
        <v>67.859391345884589</v>
      </c>
      <c r="D133">
        <f>'Scenario Data'!I66/1000</f>
        <v>143.96644469138553</v>
      </c>
      <c r="E133">
        <f>'Scenario Data'!I90/1000</f>
        <v>275.49721355615202</v>
      </c>
      <c r="F133">
        <f>'Scenario Data'!I114/1000</f>
        <v>796.79632835373582</v>
      </c>
    </row>
    <row r="134" spans="1:11" x14ac:dyDescent="0.4">
      <c r="A134" s="10">
        <v>2034</v>
      </c>
      <c r="B134">
        <f>'Scenario Data'!I19/1000</f>
        <v>0</v>
      </c>
      <c r="C134">
        <f>'Scenario Data'!I43/1000</f>
        <v>71.664408601422636</v>
      </c>
      <c r="D134">
        <f>'Scenario Data'!I67/1000</f>
        <v>125.65022095350643</v>
      </c>
      <c r="E134">
        <f>'Scenario Data'!I91/1000</f>
        <v>269.68640732796098</v>
      </c>
      <c r="F134">
        <f>'Scenario Data'!I115/1000</f>
        <v>825.60776703441127</v>
      </c>
    </row>
    <row r="135" spans="1:11" x14ac:dyDescent="0.4">
      <c r="A135" s="10">
        <v>2035</v>
      </c>
      <c r="B135">
        <f>'Scenario Data'!I20/1000</f>
        <v>0</v>
      </c>
      <c r="C135">
        <f>'Scenario Data'!I44/1000</f>
        <v>66.341974854320952</v>
      </c>
      <c r="D135">
        <f>'Scenario Data'!I68/1000</f>
        <v>104.52423064182732</v>
      </c>
      <c r="E135">
        <f>'Scenario Data'!I92/1000</f>
        <v>168.9112850549734</v>
      </c>
      <c r="F135">
        <f>'Scenario Data'!I116/1000</f>
        <v>861.55174030251646</v>
      </c>
    </row>
    <row r="136" spans="1:11" x14ac:dyDescent="0.4">
      <c r="A136" s="10">
        <v>2036</v>
      </c>
      <c r="B136">
        <f>'Scenario Data'!I21/1000</f>
        <v>0</v>
      </c>
      <c r="C136">
        <f>'Scenario Data'!I45/1000</f>
        <v>45.291968925503348</v>
      </c>
      <c r="D136">
        <f>'Scenario Data'!I69/1000</f>
        <v>105.46068361632348</v>
      </c>
      <c r="E136">
        <f>'Scenario Data'!I93/1000</f>
        <v>77.200899809542477</v>
      </c>
      <c r="F136">
        <f>'Scenario Data'!I117/1000</f>
        <v>900.41843095709783</v>
      </c>
    </row>
    <row r="137" spans="1:11" x14ac:dyDescent="0.4">
      <c r="A137" s="10">
        <v>2037</v>
      </c>
      <c r="B137">
        <f>'Scenario Data'!I22/1000</f>
        <v>0</v>
      </c>
      <c r="C137">
        <f>'Scenario Data'!I46/1000</f>
        <v>32.445882912523132</v>
      </c>
      <c r="D137">
        <f>'Scenario Data'!I70/1000</f>
        <v>61.036553760246541</v>
      </c>
      <c r="E137">
        <f>'Scenario Data'!I94/1000</f>
        <v>69.115028142449574</v>
      </c>
      <c r="F137">
        <f>'Scenario Data'!I118/1000</f>
        <v>915.5935258474899</v>
      </c>
    </row>
    <row r="139" spans="1:11" s="28" customFormat="1" ht="35.6" x14ac:dyDescent="0.9">
      <c r="A139" s="17" t="s">
        <v>20</v>
      </c>
      <c r="B139" s="17"/>
      <c r="C139" s="17"/>
      <c r="D139" s="17"/>
      <c r="E139" s="17"/>
      <c r="F139" s="17"/>
    </row>
    <row r="140" spans="1:11" ht="37.299999999999997" x14ac:dyDescent="0.4">
      <c r="A140" s="18" t="s">
        <v>0</v>
      </c>
      <c r="B140" s="19" t="s">
        <v>14</v>
      </c>
      <c r="C140" s="20" t="s">
        <v>15</v>
      </c>
      <c r="D140" s="21" t="s">
        <v>16</v>
      </c>
      <c r="E140" s="21" t="s">
        <v>17</v>
      </c>
      <c r="F140" s="21" t="s">
        <v>18</v>
      </c>
      <c r="H140" s="20"/>
      <c r="I140" s="2"/>
      <c r="J140" s="2"/>
      <c r="K140" s="2"/>
    </row>
    <row r="141" spans="1:11" x14ac:dyDescent="0.4">
      <c r="A141" s="10">
        <v>2018</v>
      </c>
      <c r="B141">
        <f>('Scenario Data'!H3)/1000</f>
        <v>402.99443892848973</v>
      </c>
      <c r="C141">
        <f>('Scenario Data'!H27)/1000</f>
        <v>336.54689125907549</v>
      </c>
      <c r="D141">
        <f>('Scenario Data'!H51)/1000</f>
        <v>205.65510359839243</v>
      </c>
      <c r="E141">
        <f>('Scenario Data'!H75)/1000</f>
        <v>117.09394947828322</v>
      </c>
      <c r="F141">
        <f>('Scenario Data'!H99)/1000</f>
        <v>31.136947299939308</v>
      </c>
    </row>
    <row r="142" spans="1:11" x14ac:dyDescent="0.4">
      <c r="A142" s="10">
        <v>2019</v>
      </c>
      <c r="B142">
        <f>('Scenario Data'!H4)/1000</f>
        <v>424.35828075048244</v>
      </c>
      <c r="C142">
        <f>('Scenario Data'!H28)/1000</f>
        <v>348.50582485874622</v>
      </c>
      <c r="D142">
        <f>('Scenario Data'!H52)/1000</f>
        <v>211.12520608731754</v>
      </c>
      <c r="E142">
        <f>('Scenario Data'!H76)/1000</f>
        <v>118.10703474048971</v>
      </c>
      <c r="F142">
        <f>('Scenario Data'!H100)/1000</f>
        <v>26.758419328261578</v>
      </c>
    </row>
    <row r="143" spans="1:11" x14ac:dyDescent="0.4">
      <c r="A143" s="10">
        <v>2020</v>
      </c>
      <c r="B143">
        <f>('Scenario Data'!H5)/1000</f>
        <v>455.71622568569711</v>
      </c>
      <c r="C143">
        <f>('Scenario Data'!H29)/1000</f>
        <v>372.05280706241007</v>
      </c>
      <c r="D143">
        <f>('Scenario Data'!H53)/1000</f>
        <v>228.50923870712955</v>
      </c>
      <c r="E143">
        <f>('Scenario Data'!H77)/1000</f>
        <v>130.8996079435837</v>
      </c>
      <c r="F143">
        <f>('Scenario Data'!H101)/1000</f>
        <v>33.258212395005678</v>
      </c>
    </row>
    <row r="144" spans="1:11" x14ac:dyDescent="0.4">
      <c r="A144" s="10">
        <v>2021</v>
      </c>
      <c r="B144">
        <f>('Scenario Data'!H6)/1000</f>
        <v>490.81841358304467</v>
      </c>
      <c r="C144">
        <f>('Scenario Data'!H30)/1000</f>
        <v>402.07629454887939</v>
      </c>
      <c r="D144">
        <f>('Scenario Data'!H54)/1000</f>
        <v>249.30693969367658</v>
      </c>
      <c r="E144">
        <f>('Scenario Data'!H78)/1000</f>
        <v>144.98399934720501</v>
      </c>
      <c r="F144">
        <f>('Scenario Data'!H102)/1000</f>
        <v>40.62671846872793</v>
      </c>
    </row>
    <row r="145" spans="1:6" x14ac:dyDescent="0.4">
      <c r="A145" s="10">
        <v>2022</v>
      </c>
      <c r="B145">
        <f>('Scenario Data'!H7)/1000</f>
        <v>506.63637071459414</v>
      </c>
      <c r="C145">
        <f>('Scenario Data'!H31)/1000</f>
        <v>434.82652058886663</v>
      </c>
      <c r="D145">
        <f>('Scenario Data'!H55)/1000</f>
        <v>271.97176118931088</v>
      </c>
      <c r="E145">
        <f>('Scenario Data'!H79)/1000</f>
        <v>160.48510671391065</v>
      </c>
      <c r="F145">
        <f>('Scenario Data'!H103)/1000</f>
        <v>48.961332954917573</v>
      </c>
    </row>
    <row r="146" spans="1:6" x14ac:dyDescent="0.4">
      <c r="A146" s="10">
        <v>2023</v>
      </c>
      <c r="B146">
        <f>('Scenario Data'!H8)/1000</f>
        <v>335.48644235616399</v>
      </c>
      <c r="C146">
        <f>('Scenario Data'!H32)/1000</f>
        <v>330.84317846480786</v>
      </c>
      <c r="D146">
        <f>('Scenario Data'!H56)/1000</f>
        <v>296.66946005744154</v>
      </c>
      <c r="E146">
        <f>('Scenario Data'!H80)/1000</f>
        <v>177.53953452944026</v>
      </c>
      <c r="F146">
        <f>('Scenario Data'!H104)/1000</f>
        <v>58.369474760697848</v>
      </c>
    </row>
    <row r="147" spans="1:6" x14ac:dyDescent="0.4">
      <c r="A147" s="10">
        <v>2024</v>
      </c>
      <c r="B147">
        <f>('Scenario Data'!H9)/1000</f>
        <v>288.3511397014617</v>
      </c>
      <c r="C147">
        <f>('Scenario Data'!H33)/1000</f>
        <v>240.52330711072253</v>
      </c>
      <c r="D147">
        <f>('Scenario Data'!H57)/1000</f>
        <v>320.44135628360038</v>
      </c>
      <c r="E147">
        <f>('Scenario Data'!H81)/1000</f>
        <v>196.2967459787466</v>
      </c>
      <c r="F147">
        <f>('Scenario Data'!H105)/1000</f>
        <v>68.969566724491443</v>
      </c>
    </row>
    <row r="148" spans="1:6" x14ac:dyDescent="0.4">
      <c r="A148" s="10">
        <v>2025</v>
      </c>
      <c r="B148">
        <f>('Scenario Data'!H10)/1000</f>
        <v>301.76398141324989</v>
      </c>
      <c r="C148">
        <f>('Scenario Data'!H34)/1000</f>
        <v>260.73028910714044</v>
      </c>
      <c r="D148">
        <f>('Scenario Data'!H58)/1000</f>
        <v>262.77851115125935</v>
      </c>
      <c r="E148">
        <f>('Scenario Data'!H82)/1000</f>
        <v>214.2666682551916</v>
      </c>
      <c r="F148">
        <f>('Scenario Data'!H106)/1000</f>
        <v>78.344097840828169</v>
      </c>
    </row>
    <row r="149" spans="1:6" x14ac:dyDescent="0.4">
      <c r="A149" s="10">
        <v>2026</v>
      </c>
      <c r="B149">
        <f>('Scenario Data'!H11)/1000</f>
        <v>320.6159925910182</v>
      </c>
      <c r="C149">
        <f>('Scenario Data'!H35)/1000</f>
        <v>284.84000759321412</v>
      </c>
      <c r="D149">
        <f>('Scenario Data'!H59)/1000</f>
        <v>194.77558677027244</v>
      </c>
      <c r="E149">
        <f>('Scenario Data'!H83)/1000</f>
        <v>225.25780912583599</v>
      </c>
      <c r="F149">
        <f>('Scenario Data'!H107)/1000</f>
        <v>91.527421091518306</v>
      </c>
    </row>
    <row r="150" spans="1:6" x14ac:dyDescent="0.4">
      <c r="A150" s="10">
        <v>2027</v>
      </c>
      <c r="B150">
        <f>('Scenario Data'!H12)/1000</f>
        <v>289.12467147262049</v>
      </c>
      <c r="C150">
        <f>('Scenario Data'!H36)/1000</f>
        <v>267.36472390463388</v>
      </c>
      <c r="D150">
        <f>('Scenario Data'!H60)/1000</f>
        <v>214.02807455672837</v>
      </c>
      <c r="E150">
        <f>('Scenario Data'!H84)/1000</f>
        <v>231.4215526263489</v>
      </c>
      <c r="F150">
        <f>('Scenario Data'!H108)/1000</f>
        <v>94.639867377447857</v>
      </c>
    </row>
    <row r="151" spans="1:6" x14ac:dyDescent="0.4">
      <c r="A151" s="10">
        <v>2028</v>
      </c>
      <c r="B151">
        <f>('Scenario Data'!H13)/1000</f>
        <v>275.69646718058294</v>
      </c>
      <c r="C151">
        <f>('Scenario Data'!H37)/1000</f>
        <v>250.45361527701604</v>
      </c>
      <c r="D151">
        <f>('Scenario Data'!H61)/1000</f>
        <v>227.48614644790251</v>
      </c>
      <c r="E151">
        <f>('Scenario Data'!H85)/1000</f>
        <v>241.53633785790669</v>
      </c>
      <c r="F151">
        <f>('Scenario Data'!H109)/1000</f>
        <v>103.35502464713453</v>
      </c>
    </row>
    <row r="152" spans="1:6" x14ac:dyDescent="0.4">
      <c r="A152" s="10">
        <v>2029</v>
      </c>
      <c r="B152">
        <f>('Scenario Data'!H14)/1000</f>
        <v>289.1769501343062</v>
      </c>
      <c r="C152">
        <f>('Scenario Data'!H38)/1000</f>
        <v>257.27843716438417</v>
      </c>
      <c r="D152">
        <f>('Scenario Data'!H62)/1000</f>
        <v>223.9746291832177</v>
      </c>
      <c r="E152">
        <f>('Scenario Data'!H86)/1000</f>
        <v>225.14140947040448</v>
      </c>
      <c r="F152">
        <f>('Scenario Data'!H110)/1000</f>
        <v>102.22376481763845</v>
      </c>
    </row>
    <row r="153" spans="1:6" x14ac:dyDescent="0.4">
      <c r="A153" s="10">
        <v>2030</v>
      </c>
      <c r="B153">
        <f>('Scenario Data'!H15)/1000</f>
        <v>300.97229615958588</v>
      </c>
      <c r="C153">
        <f>('Scenario Data'!H39)/1000</f>
        <v>276.30970388701104</v>
      </c>
      <c r="D153">
        <f>('Scenario Data'!H63)/1000</f>
        <v>210.47231602049862</v>
      </c>
      <c r="E153">
        <f>('Scenario Data'!H87)/1000</f>
        <v>193.75536739742432</v>
      </c>
      <c r="F153">
        <f>('Scenario Data'!H111)/1000</f>
        <v>105.50399332528011</v>
      </c>
    </row>
    <row r="154" spans="1:6" x14ac:dyDescent="0.4">
      <c r="A154" s="10">
        <v>2031</v>
      </c>
      <c r="B154">
        <f>('Scenario Data'!H16)/1000</f>
        <v>299.18041925170587</v>
      </c>
      <c r="C154">
        <f>('Scenario Data'!H40)/1000</f>
        <v>274.2184667921544</v>
      </c>
      <c r="D154">
        <f>('Scenario Data'!H64)/1000</f>
        <v>217.60695549658246</v>
      </c>
      <c r="E154">
        <f>('Scenario Data'!H88)/1000</f>
        <v>160.02262985611381</v>
      </c>
      <c r="F154">
        <f>('Scenario Data'!H112)/1000</f>
        <v>103.35742536907628</v>
      </c>
    </row>
    <row r="155" spans="1:6" x14ac:dyDescent="0.4">
      <c r="A155" s="10">
        <v>2032</v>
      </c>
      <c r="B155">
        <f>('Scenario Data'!H17)/1000</f>
        <v>306.13521059728401</v>
      </c>
      <c r="C155">
        <f>('Scenario Data'!H41)/1000</f>
        <v>280.29480101825942</v>
      </c>
      <c r="D155">
        <f>('Scenario Data'!H65)/1000</f>
        <v>229.9764060716283</v>
      </c>
      <c r="E155">
        <f>('Scenario Data'!H89)/1000</f>
        <v>170.45095842125369</v>
      </c>
      <c r="F155">
        <f>('Scenario Data'!H113)/1000</f>
        <v>106.27200687414893</v>
      </c>
    </row>
    <row r="156" spans="1:6" x14ac:dyDescent="0.4">
      <c r="A156" s="10">
        <v>2033</v>
      </c>
      <c r="B156">
        <f>('Scenario Data'!H18)/1000</f>
        <v>326.28478362700434</v>
      </c>
      <c r="C156">
        <f>('Scenario Data'!H42)/1000</f>
        <v>298.07698651945361</v>
      </c>
      <c r="D156">
        <f>('Scenario Data'!H66)/1000</f>
        <v>240.03423457707004</v>
      </c>
      <c r="E156">
        <f>('Scenario Data'!H90)/1000</f>
        <v>185.77005929514954</v>
      </c>
      <c r="F156">
        <f>('Scenario Data'!H114)/1000</f>
        <v>102.40805218107678</v>
      </c>
    </row>
    <row r="157" spans="1:6" x14ac:dyDescent="0.4">
      <c r="A157" s="10">
        <v>2034</v>
      </c>
      <c r="B157">
        <f>('Scenario Data'!H19)/1000</f>
        <v>345.4945026201234</v>
      </c>
      <c r="C157">
        <f>('Scenario Data'!H43)/1000</f>
        <v>319.62512608819526</v>
      </c>
      <c r="D157">
        <f>('Scenario Data'!H67)/1000</f>
        <v>252.29368276636848</v>
      </c>
      <c r="E157">
        <f>('Scenario Data'!H91)/1000</f>
        <v>201.28241428347351</v>
      </c>
      <c r="F157">
        <f>('Scenario Data'!H115)/1000</f>
        <v>103.72163964867693</v>
      </c>
    </row>
    <row r="158" spans="1:6" x14ac:dyDescent="0.4">
      <c r="A158" s="10">
        <v>2035</v>
      </c>
      <c r="B158">
        <f>('Scenario Data'!H20)/1000</f>
        <v>361.13485681354263</v>
      </c>
      <c r="C158">
        <f>('Scenario Data'!H44)/1000</f>
        <v>337.16495374061361</v>
      </c>
      <c r="D158">
        <f>('Scenario Data'!H68)/1000</f>
        <v>289.12952271068525</v>
      </c>
      <c r="E158">
        <f>('Scenario Data'!H92)/1000</f>
        <v>255.80902953471991</v>
      </c>
      <c r="F158">
        <f>('Scenario Data'!H116)/1000</f>
        <v>109.15728192241218</v>
      </c>
    </row>
    <row r="159" spans="1:6" x14ac:dyDescent="0.4">
      <c r="A159" s="10">
        <v>2036</v>
      </c>
      <c r="B159">
        <f>('Scenario Data'!H21)/1000</f>
        <v>380.65987665197679</v>
      </c>
      <c r="C159">
        <f>('Scenario Data'!H45)/1000</f>
        <v>361.97666009160241</v>
      </c>
      <c r="D159">
        <f>('Scenario Data'!H69)/1000</f>
        <v>316.48482442690818</v>
      </c>
      <c r="E159">
        <f>('Scenario Data'!H93)/1000</f>
        <v>333.62605765491264</v>
      </c>
      <c r="F159">
        <f>('Scenario Data'!H117)/1000</f>
        <v>120.8687289986859</v>
      </c>
    </row>
    <row r="160" spans="1:6" x14ac:dyDescent="0.4">
      <c r="A160" s="10">
        <v>2037</v>
      </c>
      <c r="B160">
        <f>('Scenario Data'!H22)/1000</f>
        <v>407.81746276239909</v>
      </c>
      <c r="C160">
        <f>('Scenario Data'!H46)/1000</f>
        <v>391.51485326551091</v>
      </c>
      <c r="D160">
        <f>('Scenario Data'!H70)/1000</f>
        <v>365.10908504172318</v>
      </c>
      <c r="E160">
        <f>('Scenario Data'!H94)/1000</f>
        <v>365.12092259130003</v>
      </c>
      <c r="F160">
        <f>('Scenario Data'!H118)/1000</f>
        <v>125.24563954452572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0E61D-03DF-44A6-9867-A7745EEB4693}">
  <dimension ref="A1:AL167"/>
  <sheetViews>
    <sheetView topLeftCell="A51" zoomScaleNormal="100" workbookViewId="0">
      <selection activeCell="I104" sqref="I104"/>
    </sheetView>
  </sheetViews>
  <sheetFormatPr defaultRowHeight="14.6" x14ac:dyDescent="0.4"/>
  <cols>
    <col min="8" max="9" width="12.61328125" bestFit="1" customWidth="1"/>
    <col min="10" max="10" width="15.921875" customWidth="1"/>
    <col min="25" max="25" width="4" customWidth="1"/>
    <col min="30" max="30" width="14.84375" customWidth="1"/>
  </cols>
  <sheetData>
    <row r="1" spans="1:34" ht="35.6" x14ac:dyDescent="0.9">
      <c r="A1" s="23" t="s">
        <v>14</v>
      </c>
      <c r="B1" s="17"/>
      <c r="C1" s="17"/>
      <c r="D1" s="17"/>
      <c r="E1" s="17"/>
      <c r="F1" s="17"/>
      <c r="G1" s="17"/>
      <c r="H1" s="17"/>
      <c r="I1" s="17"/>
      <c r="L1" s="35"/>
      <c r="M1" s="35"/>
      <c r="N1" s="35"/>
      <c r="O1" s="35"/>
      <c r="P1" s="35"/>
      <c r="Q1" s="35"/>
      <c r="U1" s="8"/>
    </row>
    <row r="2" spans="1:34" ht="233.15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L2" s="1"/>
      <c r="M2" s="3"/>
      <c r="N2" s="3"/>
      <c r="O2" s="2"/>
      <c r="P2" s="2"/>
      <c r="Q2" s="2"/>
    </row>
    <row r="3" spans="1:34" x14ac:dyDescent="0.4">
      <c r="A3">
        <v>0</v>
      </c>
      <c r="B3">
        <f>'[1]Annual Energy Summary (All)'!B2</f>
        <v>1466.1483350000001</v>
      </c>
      <c r="C3">
        <f>'[1]Annual Energy Summary (All)'!C2</f>
        <v>1080.82253328709</v>
      </c>
      <c r="D3">
        <f>'[1]Annual Energy Summary (All)'!D2</f>
        <v>385.32580171291102</v>
      </c>
      <c r="E3">
        <f>'[1]Annual Energy Summary (All)'!E2</f>
        <v>66.087970198635603</v>
      </c>
      <c r="F3">
        <f>'[1]Annual Energy Summary (All)'!F2</f>
        <v>0.33550000000000002</v>
      </c>
      <c r="G3">
        <f>'[1]Annual Energy Summary (All)'!G2</f>
        <v>8.2000000000000003E-2</v>
      </c>
      <c r="H3" s="15">
        <f>'[1]Customer Bills (Each)'!A3</f>
        <v>402994.43892848975</v>
      </c>
      <c r="I3" s="15">
        <f>'[1]Customer Bills (Each)'!A75</f>
        <v>0</v>
      </c>
      <c r="J3" s="15">
        <f>'[1]Customer Bills (Each)'!A171</f>
        <v>402994.43892848975</v>
      </c>
      <c r="M3" s="31"/>
    </row>
    <row r="4" spans="1:34" x14ac:dyDescent="0.4">
      <c r="A4">
        <v>1</v>
      </c>
      <c r="B4">
        <f>'[1]Annual Energy Summary (All)'!B3</f>
        <v>1466.1483350000001</v>
      </c>
      <c r="C4">
        <f>'[1]Annual Energy Summary (All)'!C3</f>
        <v>1056.44352282144</v>
      </c>
      <c r="D4">
        <f>'[1]Annual Energy Summary (All)'!D3</f>
        <v>409.70481217856099</v>
      </c>
      <c r="E4">
        <f>'[1]Annual Energy Summary (All)'!E3</f>
        <v>92.970743982607104</v>
      </c>
      <c r="F4">
        <f>'[1]Annual Energy Summary (All)'!F3</f>
        <v>0.38550000000000001</v>
      </c>
      <c r="G4">
        <f>'[1]Annual Energy Summary (All)'!G3</f>
        <v>0.111</v>
      </c>
      <c r="H4" s="15">
        <f>'[1]Customer Bills (Each)'!A4</f>
        <v>424358.28075048246</v>
      </c>
      <c r="I4" s="15">
        <f>'[1]Customer Bills (Each)'!A76</f>
        <v>0</v>
      </c>
      <c r="J4" s="15">
        <f>'[1]Customer Bills (Each)'!A172</f>
        <v>424358.28075048246</v>
      </c>
      <c r="AD4" s="5"/>
    </row>
    <row r="5" spans="1:34" x14ac:dyDescent="0.4">
      <c r="A5">
        <v>2</v>
      </c>
      <c r="B5">
        <f>'[1]Annual Energy Summary (All)'!B4</f>
        <v>1466.1483350000001</v>
      </c>
      <c r="C5">
        <f>'[1]Annual Energy Summary (All)'!C4</f>
        <v>1050.09471035353</v>
      </c>
      <c r="D5">
        <f>'[1]Annual Energy Summary (All)'!D4</f>
        <v>416.05362464646998</v>
      </c>
      <c r="E5">
        <f>'[1]Annual Energy Summary (All)'!E4</f>
        <v>96.686758696697495</v>
      </c>
      <c r="F5">
        <f>'[1]Annual Energy Summary (All)'!F4</f>
        <v>0.39800000000000002</v>
      </c>
      <c r="G5">
        <f>'[1]Annual Energy Summary (All)'!G4</f>
        <v>0.129</v>
      </c>
      <c r="H5" s="15">
        <f>'[1]Customer Bills (Each)'!A5</f>
        <v>455716.22568569711</v>
      </c>
      <c r="I5" s="15">
        <f>'[1]Customer Bills (Each)'!A77</f>
        <v>0</v>
      </c>
      <c r="J5" s="15">
        <f>'[1]Customer Bills (Each)'!A173</f>
        <v>455716.22568569711</v>
      </c>
      <c r="AD5" s="5"/>
    </row>
    <row r="6" spans="1:34" x14ac:dyDescent="0.4">
      <c r="A6">
        <v>3</v>
      </c>
      <c r="B6">
        <f>'[1]Annual Energy Summary (All)'!B5</f>
        <v>1466.1483350000001</v>
      </c>
      <c r="C6">
        <f>'[1]Annual Energy Summary (All)'!C5</f>
        <v>1046.8734291145199</v>
      </c>
      <c r="D6">
        <f>'[1]Annual Energy Summary (All)'!D5</f>
        <v>419.27490588548</v>
      </c>
      <c r="E6">
        <f>'[1]Annual Energy Summary (All)'!E5</f>
        <v>98.124780809956803</v>
      </c>
      <c r="F6">
        <f>'[1]Annual Energy Summary (All)'!F5</f>
        <v>0.40649999999999997</v>
      </c>
      <c r="G6">
        <f>'[1]Annual Energy Summary (All)'!G5</f>
        <v>0.14399999999999999</v>
      </c>
      <c r="H6" s="15">
        <f>'[1]Customer Bills (Each)'!A6</f>
        <v>490818.41358304466</v>
      </c>
      <c r="I6" s="15">
        <f>'[1]Customer Bills (Each)'!A78</f>
        <v>0</v>
      </c>
      <c r="J6" s="15">
        <f>'[1]Customer Bills (Each)'!A174</f>
        <v>490818.41358304466</v>
      </c>
      <c r="AD6" s="5"/>
    </row>
    <row r="7" spans="1:34" x14ac:dyDescent="0.4">
      <c r="A7">
        <v>4</v>
      </c>
      <c r="B7">
        <f>'[1]Annual Energy Summary (All)'!B6</f>
        <v>1466.1483350000001</v>
      </c>
      <c r="C7">
        <f>'[1]Annual Energy Summary (All)'!C6</f>
        <v>982.56070204250204</v>
      </c>
      <c r="D7">
        <f>'[1]Annual Energy Summary (All)'!D6</f>
        <v>483.58763295749799</v>
      </c>
      <c r="E7">
        <f>'[1]Annual Energy Summary (All)'!E6</f>
        <v>124.757842481742</v>
      </c>
      <c r="F7">
        <f>'[1]Annual Energy Summary (All)'!F6</f>
        <v>0.47749999999999998</v>
      </c>
      <c r="G7">
        <f>'[1]Annual Energy Summary (All)'!G6</f>
        <v>0.36899999999999999</v>
      </c>
      <c r="H7" s="15">
        <f>'[1]Customer Bills (Each)'!A7</f>
        <v>506636.37071459414</v>
      </c>
      <c r="I7" s="15">
        <f>'[1]Customer Bills (Each)'!A79</f>
        <v>0</v>
      </c>
      <c r="J7" s="15">
        <f>'[1]Customer Bills (Each)'!A175</f>
        <v>506636.37071459414</v>
      </c>
      <c r="AD7" s="5"/>
    </row>
    <row r="8" spans="1:34" x14ac:dyDescent="0.4">
      <c r="A8">
        <v>5</v>
      </c>
      <c r="B8">
        <f>'[1]Annual Energy Summary (All)'!B7</f>
        <v>1466.1483350000001</v>
      </c>
      <c r="C8">
        <f>'[1]Annual Energy Summary (All)'!C7</f>
        <v>478.18017484491901</v>
      </c>
      <c r="D8">
        <f>'[1]Annual Energy Summary (All)'!D7</f>
        <v>987.96816015508102</v>
      </c>
      <c r="E8">
        <f>'[1]Annual Energy Summary (All)'!E7</f>
        <v>476.94820234926698</v>
      </c>
      <c r="F8">
        <f>'[1]Annual Energy Summary (All)'!F7</f>
        <v>1.1619999999999999</v>
      </c>
      <c r="G8">
        <f>'[1]Annual Energy Summary (All)'!G7</f>
        <v>2.2570000000000001</v>
      </c>
      <c r="H8" s="15">
        <f>'[1]Customer Bills (Each)'!A8</f>
        <v>335486.44235616399</v>
      </c>
      <c r="I8" s="15">
        <f>'[1]Customer Bills (Each)'!A80</f>
        <v>0</v>
      </c>
      <c r="J8" s="15">
        <f>'[1]Customer Bills (Each)'!A176</f>
        <v>335486.44235616399</v>
      </c>
      <c r="AD8" s="7"/>
    </row>
    <row r="9" spans="1:34" x14ac:dyDescent="0.4">
      <c r="A9">
        <v>6</v>
      </c>
      <c r="B9">
        <f>'[1]Annual Energy Summary (All)'!B8</f>
        <v>1466.1483350000001</v>
      </c>
      <c r="C9">
        <f>'[1]Annual Energy Summary (All)'!C8</f>
        <v>324.13081445432601</v>
      </c>
      <c r="D9">
        <f>'[1]Annual Energy Summary (All)'!D8</f>
        <v>1142.0175205456701</v>
      </c>
      <c r="E9">
        <f>'[1]Annual Energy Summary (All)'!E8</f>
        <v>632.21894122886795</v>
      </c>
      <c r="F9">
        <f>'[1]Annual Energy Summary (All)'!F8</f>
        <v>1.4424999999999999</v>
      </c>
      <c r="G9">
        <f>'[1]Annual Energy Summary (All)'!G8</f>
        <v>2.956</v>
      </c>
      <c r="H9" s="15">
        <f>'[1]Customer Bills (Each)'!A9</f>
        <v>288351.13970146171</v>
      </c>
      <c r="I9" s="15">
        <f>'[1]Customer Bills (Each)'!A81</f>
        <v>0</v>
      </c>
      <c r="J9" s="15">
        <f>'[1]Customer Bills (Each)'!A177</f>
        <v>288351.13970146171</v>
      </c>
      <c r="AD9" s="6"/>
      <c r="AE9" s="4"/>
    </row>
    <row r="10" spans="1:34" x14ac:dyDescent="0.4">
      <c r="A10">
        <v>7</v>
      </c>
      <c r="B10">
        <f>'[1]Annual Energy Summary (All)'!B9</f>
        <v>1466.1483350000001</v>
      </c>
      <c r="C10">
        <f>'[1]Annual Energy Summary (All)'!C9</f>
        <v>306.23767578793701</v>
      </c>
      <c r="D10">
        <f>'[1]Annual Energy Summary (All)'!D9</f>
        <v>1159.91065921206</v>
      </c>
      <c r="E10">
        <f>'[1]Annual Energy Summary (All)'!E9</f>
        <v>664.98890234939904</v>
      </c>
      <c r="F10">
        <f>'[1]Annual Energy Summary (All)'!F9</f>
        <v>1.5075000000000001</v>
      </c>
      <c r="G10">
        <f>'[1]Annual Energy Summary (All)'!G9</f>
        <v>3.0920000000000001</v>
      </c>
      <c r="H10" s="15">
        <f>'[1]Customer Bills (Each)'!A10</f>
        <v>301763.98141324992</v>
      </c>
      <c r="I10" s="15">
        <f>'[1]Customer Bills (Each)'!A82</f>
        <v>0</v>
      </c>
      <c r="J10" s="15">
        <f>'[1]Customer Bills (Each)'!A178</f>
        <v>301763.98141324992</v>
      </c>
      <c r="AD10" s="6"/>
      <c r="AE10" s="4"/>
    </row>
    <row r="11" spans="1:34" x14ac:dyDescent="0.4">
      <c r="A11">
        <v>8</v>
      </c>
      <c r="B11">
        <f>'[1]Annual Energy Summary (All)'!B10</f>
        <v>1466.1483350000001</v>
      </c>
      <c r="C11">
        <f>'[1]Annual Energy Summary (All)'!C10</f>
        <v>294.00788405207902</v>
      </c>
      <c r="D11">
        <f>'[1]Annual Energy Summary (All)'!D10</f>
        <v>1172.14045094792</v>
      </c>
      <c r="E11">
        <f>'[1]Annual Energy Summary (All)'!E10</f>
        <v>705.23362288928604</v>
      </c>
      <c r="F11">
        <f>'[1]Annual Energy Summary (All)'!F10</f>
        <v>1.5565</v>
      </c>
      <c r="G11">
        <f>'[1]Annual Energy Summary (All)'!G10</f>
        <v>3.355</v>
      </c>
      <c r="H11" s="15">
        <f>'[1]Customer Bills (Each)'!A11</f>
        <v>320615.99259101821</v>
      </c>
      <c r="I11" s="15">
        <f>'[1]Customer Bills (Each)'!A83</f>
        <v>0</v>
      </c>
      <c r="J11" s="15">
        <f>'[1]Customer Bills (Each)'!A179</f>
        <v>320615.99259101821</v>
      </c>
      <c r="AD11" s="6"/>
      <c r="AE11" s="4"/>
    </row>
    <row r="12" spans="1:34" x14ac:dyDescent="0.4">
      <c r="A12">
        <v>9</v>
      </c>
      <c r="B12">
        <f>'[1]Annual Energy Summary (All)'!B11</f>
        <v>1466.1483350000001</v>
      </c>
      <c r="C12">
        <f>'[1]Annual Energy Summary (All)'!C11</f>
        <v>185.56269453509799</v>
      </c>
      <c r="D12">
        <f>'[1]Annual Energy Summary (All)'!D11</f>
        <v>1280.5856404649001</v>
      </c>
      <c r="E12">
        <f>'[1]Annual Energy Summary (All)'!E11</f>
        <v>1023.6914544172801</v>
      </c>
      <c r="F12">
        <f>'[1]Annual Energy Summary (All)'!F11</f>
        <v>1.897</v>
      </c>
      <c r="G12">
        <f>'[1]Annual Energy Summary (All)'!G11</f>
        <v>5.34</v>
      </c>
      <c r="H12" s="15">
        <f>'[1]Customer Bills (Each)'!A12</f>
        <v>289124.67147262051</v>
      </c>
      <c r="I12" s="15">
        <f>'[1]Customer Bills (Each)'!A84</f>
        <v>0</v>
      </c>
      <c r="J12" s="15">
        <f>'[1]Customer Bills (Each)'!A180</f>
        <v>289124.67147262051</v>
      </c>
      <c r="AD12" s="6"/>
      <c r="AE12" s="4"/>
    </row>
    <row r="13" spans="1:34" x14ac:dyDescent="0.4">
      <c r="A13">
        <v>10</v>
      </c>
      <c r="B13">
        <f>'[1]Annual Energy Summary (All)'!B12</f>
        <v>1466.1483350000001</v>
      </c>
      <c r="C13">
        <f>'[1]Annual Energy Summary (All)'!C12</f>
        <v>127.425526687248</v>
      </c>
      <c r="D13">
        <f>'[1]Annual Energy Summary (All)'!D12</f>
        <v>1338.72280831275</v>
      </c>
      <c r="E13">
        <f>'[1]Annual Energy Summary (All)'!E12</f>
        <v>1281.1335906079601</v>
      </c>
      <c r="F13">
        <f>'[1]Annual Energy Summary (All)'!F12</f>
        <v>2.1745000000000001</v>
      </c>
      <c r="G13">
        <f>'[1]Annual Energy Summary (All)'!G12</f>
        <v>6.4749999999999996</v>
      </c>
      <c r="H13" s="15">
        <f>'[1]Customer Bills (Each)'!A13</f>
        <v>275696.46718058293</v>
      </c>
      <c r="I13" s="15">
        <f>'[1]Customer Bills (Each)'!A85</f>
        <v>0</v>
      </c>
      <c r="J13" s="15">
        <f>'[1]Customer Bills (Each)'!A181</f>
        <v>275696.46718058293</v>
      </c>
      <c r="AD13" s="6"/>
      <c r="AE13" s="4"/>
    </row>
    <row r="14" spans="1:34" x14ac:dyDescent="0.4">
      <c r="A14">
        <v>11</v>
      </c>
      <c r="B14">
        <f>'[1]Annual Energy Summary (All)'!B13</f>
        <v>1466.1483350000001</v>
      </c>
      <c r="C14">
        <f>'[1]Annual Energy Summary (All)'!C13</f>
        <v>115.01301435146399</v>
      </c>
      <c r="D14">
        <f>'[1]Annual Energy Summary (All)'!D13</f>
        <v>1351.1353206485401</v>
      </c>
      <c r="E14">
        <f>'[1]Annual Energy Summary (All)'!E13</f>
        <v>1358.8930162653301</v>
      </c>
      <c r="F14">
        <f>'[1]Annual Energy Summary (All)'!F13</f>
        <v>2.2685</v>
      </c>
      <c r="G14">
        <f>'[1]Annual Energy Summary (All)'!G13</f>
        <v>6.8710000000000004</v>
      </c>
      <c r="H14" s="15">
        <f>'[1]Customer Bills (Each)'!A14</f>
        <v>289176.95013430621</v>
      </c>
      <c r="I14" s="15">
        <f>'[1]Customer Bills (Each)'!A86</f>
        <v>0</v>
      </c>
      <c r="J14" s="15">
        <f>'[1]Customer Bills (Each)'!A182</f>
        <v>289176.95013430621</v>
      </c>
    </row>
    <row r="15" spans="1:34" ht="15" customHeight="1" x14ac:dyDescent="0.4">
      <c r="A15">
        <v>12</v>
      </c>
      <c r="B15">
        <f>'[1]Annual Energy Summary (All)'!B14</f>
        <v>1466.1483350000001</v>
      </c>
      <c r="C15">
        <f>'[1]Annual Energy Summary (All)'!C14</f>
        <v>99.271602433323594</v>
      </c>
      <c r="D15">
        <f>'[1]Annual Energy Summary (All)'!D14</f>
        <v>1366.8767325666799</v>
      </c>
      <c r="E15">
        <f>'[1]Annual Energy Summary (All)'!E14</f>
        <v>1496.08849345878</v>
      </c>
      <c r="F15">
        <f>'[1]Annual Energy Summary (All)'!F14</f>
        <v>2.4060000000000001</v>
      </c>
      <c r="G15">
        <f>'[1]Annual Energy Summary (All)'!G14</f>
        <v>7.6360000000000001</v>
      </c>
      <c r="H15" s="15">
        <f>'[1]Customer Bills (Each)'!A15</f>
        <v>300972.29615958588</v>
      </c>
      <c r="I15" s="15">
        <f>'[1]Customer Bills (Each)'!A87</f>
        <v>0</v>
      </c>
      <c r="J15" s="15">
        <f>'[1]Customer Bills (Each)'!A183</f>
        <v>300972.29615958588</v>
      </c>
      <c r="AD15" s="36"/>
      <c r="AE15" s="36"/>
      <c r="AF15" s="36"/>
      <c r="AG15" s="36"/>
      <c r="AH15" s="36"/>
    </row>
    <row r="16" spans="1:34" x14ac:dyDescent="0.4">
      <c r="A16">
        <v>13</v>
      </c>
      <c r="B16">
        <f>'[1]Annual Energy Summary (All)'!B15</f>
        <v>1466.1483350000001</v>
      </c>
      <c r="C16">
        <f>'[1]Annual Energy Summary (All)'!C15</f>
        <v>65.106190115008602</v>
      </c>
      <c r="D16">
        <f>'[1]Annual Energy Summary (All)'!D15</f>
        <v>1401.04214488499</v>
      </c>
      <c r="E16">
        <f>'[1]Annual Energy Summary (All)'!E15</f>
        <v>1861.43635041111</v>
      </c>
      <c r="F16">
        <f>'[1]Annual Energy Summary (All)'!F15</f>
        <v>2.7355</v>
      </c>
      <c r="G16">
        <f>'[1]Annual Energy Summary (All)'!G15</f>
        <v>10.029999999999999</v>
      </c>
      <c r="H16" s="15">
        <f>'[1]Customer Bills (Each)'!A16</f>
        <v>299180.41925170587</v>
      </c>
      <c r="I16" s="15">
        <f>'[1]Customer Bills (Each)'!A88</f>
        <v>0</v>
      </c>
      <c r="J16" s="15">
        <f>'[1]Customer Bills (Each)'!A184</f>
        <v>299180.41925170587</v>
      </c>
      <c r="AD16" s="36"/>
      <c r="AE16" s="36"/>
      <c r="AF16" s="36"/>
      <c r="AG16" s="36"/>
      <c r="AH16" s="36"/>
    </row>
    <row r="17" spans="1:34" x14ac:dyDescent="0.4">
      <c r="A17">
        <v>14</v>
      </c>
      <c r="B17">
        <f>'[1]Annual Energy Summary (All)'!B16</f>
        <v>1466.1483350000001</v>
      </c>
      <c r="C17">
        <f>'[1]Annual Energy Summary (All)'!C16</f>
        <v>45.737123996519401</v>
      </c>
      <c r="D17">
        <f>'[1]Annual Energy Summary (All)'!D16</f>
        <v>1420.41121100348</v>
      </c>
      <c r="E17">
        <f>'[1]Annual Energy Summary (All)'!E16</f>
        <v>2138.7477116843602</v>
      </c>
      <c r="F17">
        <f>'[1]Annual Energy Summary (All)'!F16</f>
        <v>3.0005000000000002</v>
      </c>
      <c r="G17">
        <f>'[1]Annual Energy Summary (All)'!G16</f>
        <v>11.551</v>
      </c>
      <c r="H17" s="15">
        <f>'[1]Customer Bills (Each)'!A17</f>
        <v>306135.21059728402</v>
      </c>
      <c r="I17" s="15">
        <f>'[1]Customer Bills (Each)'!A89</f>
        <v>0</v>
      </c>
      <c r="J17" s="15">
        <f>'[1]Customer Bills (Each)'!A185</f>
        <v>306135.21059728402</v>
      </c>
      <c r="AD17" s="36"/>
      <c r="AE17" s="36"/>
      <c r="AF17" s="36"/>
      <c r="AG17" s="36"/>
      <c r="AH17" s="36"/>
    </row>
    <row r="18" spans="1:34" x14ac:dyDescent="0.4">
      <c r="A18">
        <v>15</v>
      </c>
      <c r="B18">
        <f>'[1]Annual Energy Summary (All)'!B17</f>
        <v>1466.1483350000001</v>
      </c>
      <c r="C18">
        <f>'[1]Annual Energy Summary (All)'!C17</f>
        <v>41.391885977204197</v>
      </c>
      <c r="D18">
        <f>'[1]Annual Energy Summary (All)'!D17</f>
        <v>1424.7564490228001</v>
      </c>
      <c r="E18">
        <f>'[1]Annual Energy Summary (All)'!E17</f>
        <v>2276.7941077836399</v>
      </c>
      <c r="F18">
        <f>'[1]Annual Energy Summary (All)'!F17</f>
        <v>3.1345000000000001</v>
      </c>
      <c r="G18">
        <f>'[1]Annual Energy Summary (All)'!G17</f>
        <v>10.731999999999999</v>
      </c>
      <c r="H18" s="15">
        <f>'[1]Customer Bills (Each)'!A18</f>
        <v>326284.78362700436</v>
      </c>
      <c r="I18" s="15">
        <f>'[1]Customer Bills (Each)'!A90</f>
        <v>0</v>
      </c>
      <c r="J18" s="15">
        <f>'[1]Customer Bills (Each)'!A186</f>
        <v>326284.78362700436</v>
      </c>
      <c r="AD18" s="36"/>
      <c r="AE18" s="36"/>
      <c r="AF18" s="36"/>
      <c r="AG18" s="36"/>
      <c r="AH18" s="36"/>
    </row>
    <row r="19" spans="1:34" x14ac:dyDescent="0.4">
      <c r="A19">
        <v>16</v>
      </c>
      <c r="B19">
        <f>'[1]Annual Energy Summary (All)'!B18</f>
        <v>1466.1483350000001</v>
      </c>
      <c r="C19">
        <f>'[1]Annual Energy Summary (All)'!C18</f>
        <v>34.345656415394103</v>
      </c>
      <c r="D19">
        <f>'[1]Annual Energy Summary (All)'!D18</f>
        <v>1431.80267858461</v>
      </c>
      <c r="E19">
        <f>'[1]Annual Energy Summary (All)'!E18</f>
        <v>2451.4554398694099</v>
      </c>
      <c r="F19">
        <f>'[1]Annual Energy Summary (All)'!F18</f>
        <v>3.3069999999999999</v>
      </c>
      <c r="G19">
        <f>'[1]Annual Energy Summary (All)'!G18</f>
        <v>11.478999999999999</v>
      </c>
      <c r="H19" s="15">
        <f>'[1]Customer Bills (Each)'!A19</f>
        <v>345494.50262012338</v>
      </c>
      <c r="I19" s="15">
        <f>'[1]Customer Bills (Each)'!A91</f>
        <v>0</v>
      </c>
      <c r="J19" s="15">
        <f>'[1]Customer Bills (Each)'!A187</f>
        <v>345494.50262012338</v>
      </c>
      <c r="AD19" s="36"/>
      <c r="AE19" s="36"/>
      <c r="AF19" s="36"/>
      <c r="AG19" s="36"/>
      <c r="AH19" s="36"/>
    </row>
    <row r="20" spans="1:34" x14ac:dyDescent="0.4">
      <c r="A20">
        <v>17</v>
      </c>
      <c r="B20">
        <f>'[1]Annual Energy Summary (All)'!B19</f>
        <v>1466.1483350000001</v>
      </c>
      <c r="C20">
        <f>'[1]Annual Energy Summary (All)'!C19</f>
        <v>22.984573182143301</v>
      </c>
      <c r="D20">
        <f>'[1]Annual Energy Summary (All)'!D19</f>
        <v>1443.1637618178599</v>
      </c>
      <c r="E20">
        <f>'[1]Annual Energy Summary (All)'!E19</f>
        <v>2768.3163501120198</v>
      </c>
      <c r="F20">
        <f>'[1]Annual Energy Summary (All)'!F19</f>
        <v>3.5840000000000001</v>
      </c>
      <c r="G20">
        <f>'[1]Annual Energy Summary (All)'!G19</f>
        <v>13.821999999999999</v>
      </c>
      <c r="H20" s="15">
        <f>'[1]Customer Bills (Each)'!A20</f>
        <v>361134.8568135426</v>
      </c>
      <c r="I20" s="15">
        <f>'[1]Customer Bills (Each)'!A92</f>
        <v>0</v>
      </c>
      <c r="J20" s="15">
        <f>'[1]Customer Bills (Each)'!A188</f>
        <v>361134.8568135426</v>
      </c>
      <c r="AD20" s="36"/>
      <c r="AE20" s="36"/>
      <c r="AF20" s="36"/>
      <c r="AG20" s="36"/>
      <c r="AH20" s="36"/>
    </row>
    <row r="21" spans="1:34" x14ac:dyDescent="0.4">
      <c r="A21">
        <v>18</v>
      </c>
      <c r="B21">
        <f>'[1]Annual Energy Summary (All)'!B20</f>
        <v>1466.1483350000001</v>
      </c>
      <c r="C21">
        <f>'[1]Annual Energy Summary (All)'!C20</f>
        <v>15.181610211268699</v>
      </c>
      <c r="D21">
        <f>'[1]Annual Energy Summary (All)'!D20</f>
        <v>1450.9667247887301</v>
      </c>
      <c r="E21">
        <f>'[1]Annual Energy Summary (All)'!E20</f>
        <v>3087.0576078255299</v>
      </c>
      <c r="F21">
        <f>'[1]Annual Energy Summary (All)'!F20</f>
        <v>3.8635000000000002</v>
      </c>
      <c r="G21">
        <f>'[1]Annual Energy Summary (All)'!G20</f>
        <v>15.888</v>
      </c>
      <c r="H21" s="15">
        <f>'[1]Customer Bills (Each)'!A21</f>
        <v>380659.87665197678</v>
      </c>
      <c r="I21" s="15">
        <f>'[1]Customer Bills (Each)'!A93</f>
        <v>0</v>
      </c>
      <c r="J21" s="15">
        <f>'[1]Customer Bills (Each)'!A189</f>
        <v>380659.87665197678</v>
      </c>
      <c r="AD21" s="36"/>
      <c r="AE21" s="36"/>
      <c r="AF21" s="36"/>
      <c r="AG21" s="36"/>
      <c r="AH21" s="36"/>
    </row>
    <row r="22" spans="1:34" x14ac:dyDescent="0.4">
      <c r="A22">
        <v>19</v>
      </c>
      <c r="B22">
        <f>'[1]Annual Energy Summary (All)'!B21</f>
        <v>1466.1483350000001</v>
      </c>
      <c r="C22">
        <f>'[1]Annual Energy Summary (All)'!C21</f>
        <v>12.625090490293299</v>
      </c>
      <c r="D22">
        <f>'[1]Annual Energy Summary (All)'!D21</f>
        <v>1453.5232445097099</v>
      </c>
      <c r="E22">
        <f>'[1]Annual Energy Summary (All)'!E21</f>
        <v>3286.0689915158</v>
      </c>
      <c r="F22">
        <f>'[1]Annual Energy Summary (All)'!F21</f>
        <v>4.0534999999999997</v>
      </c>
      <c r="G22">
        <f>'[1]Annual Energy Summary (All)'!G21</f>
        <v>15.685</v>
      </c>
      <c r="H22" s="15">
        <f>'[1]Customer Bills (Each)'!A22</f>
        <v>407817.46276239911</v>
      </c>
      <c r="I22" s="15">
        <f>'[1]Customer Bills (Each)'!A94</f>
        <v>0</v>
      </c>
      <c r="J22" s="15">
        <f>'[1]Customer Bills (Each)'!A190</f>
        <v>407817.46276239911</v>
      </c>
      <c r="AD22" s="36"/>
      <c r="AE22" s="36"/>
      <c r="AF22" s="36"/>
      <c r="AG22" s="36"/>
      <c r="AH22" s="36"/>
    </row>
    <row r="23" spans="1:34" x14ac:dyDescent="0.4">
      <c r="A23">
        <v>20</v>
      </c>
      <c r="B23">
        <f>'[1]Annual Energy Summary (All)'!B22</f>
        <v>1466.1483350000001</v>
      </c>
      <c r="C23">
        <f>'[1]Annual Energy Summary (All)'!C22</f>
        <v>9.8737529128561494</v>
      </c>
      <c r="D23">
        <f>'[1]Annual Energy Summary (All)'!D22</f>
        <v>1456.2745820871401</v>
      </c>
      <c r="E23">
        <f>'[1]Annual Energy Summary (All)'!E22</f>
        <v>3499.2463321160999</v>
      </c>
      <c r="F23">
        <f>'[1]Annual Energy Summary (All)'!F22</f>
        <v>4.2530000000000001</v>
      </c>
      <c r="G23">
        <f>'[1]Annual Energy Summary (All)'!G22</f>
        <v>16.669</v>
      </c>
      <c r="H23" s="15">
        <f>'[1]Customer Bills (Each)'!A23</f>
        <v>436720.56891571061</v>
      </c>
      <c r="I23" s="15">
        <f>'[1]Customer Bills (Each)'!A95</f>
        <v>0</v>
      </c>
      <c r="J23" s="15">
        <f>'[1]Customer Bills (Each)'!A191</f>
        <v>436720.56891571061</v>
      </c>
      <c r="AD23" s="36"/>
      <c r="AE23" s="36"/>
      <c r="AF23" s="36"/>
      <c r="AG23" s="36"/>
      <c r="AH23" s="36"/>
    </row>
    <row r="24" spans="1:34" x14ac:dyDescent="0.4">
      <c r="AD24" s="36"/>
      <c r="AE24" s="36"/>
      <c r="AF24" s="36"/>
      <c r="AG24" s="36"/>
      <c r="AH24" s="36"/>
    </row>
    <row r="25" spans="1:34" ht="35.6" x14ac:dyDescent="0.9">
      <c r="A25" s="23" t="s">
        <v>15</v>
      </c>
      <c r="B25" s="17"/>
      <c r="C25" s="17"/>
      <c r="D25" s="17"/>
      <c r="E25" s="17"/>
      <c r="F25" s="17"/>
      <c r="G25" s="17"/>
      <c r="H25" s="17"/>
      <c r="I25" s="17"/>
      <c r="L25" s="35"/>
      <c r="M25" s="35"/>
      <c r="N25" s="35"/>
      <c r="O25" s="35"/>
      <c r="P25" s="35"/>
      <c r="Q25" s="35"/>
      <c r="AD25" s="36"/>
      <c r="AE25" s="36"/>
      <c r="AF25" s="36"/>
      <c r="AG25" s="36"/>
      <c r="AH25" s="36"/>
    </row>
    <row r="26" spans="1:34" ht="233.15" x14ac:dyDescent="0.4">
      <c r="A26" s="1" t="s">
        <v>0</v>
      </c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8</v>
      </c>
      <c r="I26" s="1" t="s">
        <v>9</v>
      </c>
      <c r="J26" s="1" t="s">
        <v>10</v>
      </c>
      <c r="L26" s="1"/>
      <c r="M26" s="2"/>
      <c r="N26" s="3"/>
      <c r="O26" s="2"/>
      <c r="P26" s="2"/>
      <c r="Q26" s="2"/>
      <c r="AD26" s="36"/>
      <c r="AE26" s="36"/>
      <c r="AF26" s="36"/>
      <c r="AG26" s="36"/>
      <c r="AH26" s="36"/>
    </row>
    <row r="27" spans="1:34" x14ac:dyDescent="0.4">
      <c r="A27">
        <v>0</v>
      </c>
      <c r="B27" s="14">
        <f>'[2]Annual Energy Summary (All)'!B2</f>
        <v>1466.1483350000001</v>
      </c>
      <c r="C27" s="14">
        <f>'[2]Annual Energy Summary (All)'!C2</f>
        <v>957.47336735974295</v>
      </c>
      <c r="D27" s="14">
        <f>'[2]Annual Energy Summary (All)'!D2</f>
        <v>508.674967640256</v>
      </c>
      <c r="E27" s="14">
        <f>'[2]Annual Energy Summary (All)'!E2</f>
        <v>564.59541139140094</v>
      </c>
      <c r="F27" s="14">
        <f>'[2]Annual Energy Summary (All)'!F2</f>
        <v>0.77700000000000002</v>
      </c>
      <c r="G27" s="14">
        <f>'[2]Annual Energy Summary (All)'!G2</f>
        <v>3.0000000000000001E-3</v>
      </c>
      <c r="H27" s="15">
        <f>'[2]Customer Bills (Each)'!A3</f>
        <v>336546.89125907549</v>
      </c>
      <c r="I27" s="15">
        <f>'[2]Customer Bills (Each)'!A75</f>
        <v>46656.031049207617</v>
      </c>
      <c r="J27" s="15">
        <f>'[2]Customer Bills (Each)'!A171</f>
        <v>383202.92230828246</v>
      </c>
      <c r="K27" s="14"/>
      <c r="L27" s="14"/>
      <c r="M27" s="14"/>
      <c r="N27" s="14"/>
      <c r="O27" s="14"/>
      <c r="P27" s="14"/>
      <c r="Q27" s="14"/>
      <c r="AD27" s="36"/>
      <c r="AE27" s="36"/>
      <c r="AF27" s="36"/>
      <c r="AG27" s="36"/>
      <c r="AH27" s="36"/>
    </row>
    <row r="28" spans="1:34" x14ac:dyDescent="0.4">
      <c r="A28">
        <v>1</v>
      </c>
      <c r="B28" s="14">
        <f>'[2]Annual Energy Summary (All)'!B3</f>
        <v>1466.1483350000001</v>
      </c>
      <c r="C28" s="14">
        <f>'[2]Annual Energy Summary (All)'!C3</f>
        <v>947.07734180837303</v>
      </c>
      <c r="D28" s="14">
        <f>'[2]Annual Energy Summary (All)'!D3</f>
        <v>519.07099319162705</v>
      </c>
      <c r="E28" s="14">
        <f>'[2]Annual Energy Summary (All)'!E3</f>
        <v>649.28878265076503</v>
      </c>
      <c r="F28" s="14">
        <f>'[2]Annual Energy Summary (All)'!F3</f>
        <v>0.87050000000000005</v>
      </c>
      <c r="G28" s="14">
        <f>'[2]Annual Energy Summary (All)'!G3</f>
        <v>8.0000000000000002E-3</v>
      </c>
      <c r="H28" s="15">
        <f>'[2]Customer Bills (Each)'!A4</f>
        <v>348505.8248587462</v>
      </c>
      <c r="I28" s="15">
        <f>'[2]Customer Bills (Each)'!A76</f>
        <v>54642.930336129233</v>
      </c>
      <c r="J28" s="15">
        <f>'[2]Customer Bills (Each)'!A172</f>
        <v>403148.75519487518</v>
      </c>
      <c r="K28" s="14"/>
      <c r="L28" s="14"/>
      <c r="M28" s="14"/>
      <c r="N28" s="14"/>
      <c r="O28" s="14"/>
      <c r="P28" s="14"/>
      <c r="Q28" s="14"/>
      <c r="AD28" s="36"/>
      <c r="AE28" s="36"/>
      <c r="AF28" s="36"/>
      <c r="AG28" s="36"/>
      <c r="AH28" s="36"/>
    </row>
    <row r="29" spans="1:34" x14ac:dyDescent="0.4">
      <c r="A29">
        <v>2</v>
      </c>
      <c r="B29" s="14">
        <f>'[2]Annual Energy Summary (All)'!B4</f>
        <v>1466.1483350000001</v>
      </c>
      <c r="C29" s="14">
        <f>'[2]Annual Energy Summary (All)'!C4</f>
        <v>941.77469439310198</v>
      </c>
      <c r="D29" s="14">
        <f>'[2]Annual Energy Summary (All)'!D4</f>
        <v>524.37364060689799</v>
      </c>
      <c r="E29" s="14">
        <f>'[2]Annual Energy Summary (All)'!E4</f>
        <v>670.21829509016698</v>
      </c>
      <c r="F29" s="14">
        <f>'[2]Annual Energy Summary (All)'!F4</f>
        <v>0.90249999999999997</v>
      </c>
      <c r="G29" s="14">
        <f>'[2]Annual Energy Summary (All)'!G4</f>
        <v>2.1000000000000001E-2</v>
      </c>
      <c r="H29" s="15">
        <f>'[2]Customer Bills (Each)'!A5</f>
        <v>372052.80706241005</v>
      </c>
      <c r="I29" s="15">
        <f>'[2]Customer Bills (Each)'!A77</f>
        <v>60323.617380911855</v>
      </c>
      <c r="J29" s="15">
        <f>'[2]Customer Bills (Each)'!A173</f>
        <v>432376.42444332206</v>
      </c>
      <c r="K29" s="14"/>
      <c r="L29" s="14"/>
      <c r="M29" s="14"/>
      <c r="N29" s="14"/>
      <c r="O29" s="14"/>
      <c r="P29" s="14"/>
      <c r="Q29" s="14"/>
      <c r="AD29" s="36"/>
      <c r="AE29" s="36"/>
      <c r="AF29" s="36"/>
      <c r="AG29" s="36"/>
      <c r="AH29" s="36"/>
    </row>
    <row r="30" spans="1:34" x14ac:dyDescent="0.4">
      <c r="A30">
        <v>3</v>
      </c>
      <c r="B30" s="14">
        <f>'[2]Annual Energy Summary (All)'!B5</f>
        <v>1466.1483350000001</v>
      </c>
      <c r="C30" s="14">
        <f>'[2]Annual Energy Summary (All)'!C5</f>
        <v>941.43633502224702</v>
      </c>
      <c r="D30" s="14">
        <f>'[2]Annual Energy Summary (All)'!D5</f>
        <v>524.71199997775295</v>
      </c>
      <c r="E30" s="14">
        <f>'[2]Annual Energy Summary (All)'!E5</f>
        <v>665.04230384871198</v>
      </c>
      <c r="F30" s="14">
        <f>'[2]Annual Energy Summary (All)'!F5</f>
        <v>0.90749999999999997</v>
      </c>
      <c r="G30" s="14">
        <f>'[2]Annual Energy Summary (All)'!G5</f>
        <v>2.5000000000000001E-2</v>
      </c>
      <c r="H30" s="15">
        <f>'[2]Customer Bills (Each)'!A6</f>
        <v>402076.29454887938</v>
      </c>
      <c r="I30" s="15">
        <f>'[2]Customer Bills (Each)'!A78</f>
        <v>64687.465682502443</v>
      </c>
      <c r="J30" s="15">
        <f>'[2]Customer Bills (Each)'!A174</f>
        <v>466763.7602313821</v>
      </c>
      <c r="K30" s="14"/>
      <c r="L30" s="14"/>
      <c r="M30" s="14"/>
      <c r="N30" s="14"/>
      <c r="O30" s="14"/>
      <c r="P30" s="14"/>
      <c r="Q30" s="14"/>
      <c r="AD30" s="36"/>
      <c r="AE30" s="36"/>
      <c r="AF30" s="36"/>
      <c r="AG30" s="36"/>
      <c r="AH30" s="36"/>
    </row>
    <row r="31" spans="1:34" x14ac:dyDescent="0.4">
      <c r="A31">
        <v>4</v>
      </c>
      <c r="B31" s="14">
        <f>'[2]Annual Energy Summary (All)'!B6</f>
        <v>1466.1483350000001</v>
      </c>
      <c r="C31" s="14">
        <f>'[2]Annual Energy Summary (All)'!C6</f>
        <v>940.42160394857603</v>
      </c>
      <c r="D31" s="14">
        <f>'[2]Annual Energy Summary (All)'!D6</f>
        <v>525.72673105142405</v>
      </c>
      <c r="E31" s="14">
        <f>'[2]Annual Energy Summary (All)'!E6</f>
        <v>653.95845041943301</v>
      </c>
      <c r="F31" s="14">
        <f>'[2]Annual Energy Summary (All)'!F6</f>
        <v>0.90749999999999997</v>
      </c>
      <c r="G31" s="14">
        <f>'[2]Annual Energy Summary (All)'!G6</f>
        <v>3.4000000000000002E-2</v>
      </c>
      <c r="H31" s="15">
        <f>'[2]Customer Bills (Each)'!A7</f>
        <v>434826.52058886661</v>
      </c>
      <c r="I31" s="15">
        <f>'[2]Customer Bills (Each)'!A79</f>
        <v>68824.266746975569</v>
      </c>
      <c r="J31" s="15">
        <f>'[2]Customer Bills (Each)'!A175</f>
        <v>503650.78733584197</v>
      </c>
      <c r="K31" s="14"/>
      <c r="L31" s="14"/>
      <c r="M31" s="14"/>
      <c r="N31" s="14"/>
      <c r="O31" s="14"/>
      <c r="P31" s="14"/>
      <c r="Q31" s="14"/>
      <c r="AD31" s="36"/>
      <c r="AE31" s="36"/>
      <c r="AF31" s="36"/>
      <c r="AG31" s="36"/>
      <c r="AH31" s="36"/>
    </row>
    <row r="32" spans="1:34" x14ac:dyDescent="0.4">
      <c r="A32">
        <v>5</v>
      </c>
      <c r="B32" s="14">
        <f>'[2]Annual Energy Summary (All)'!B7</f>
        <v>1466.1483350000001</v>
      </c>
      <c r="C32" s="14">
        <f>'[2]Annual Energy Summary (All)'!C7</f>
        <v>588.57342905623</v>
      </c>
      <c r="D32" s="14">
        <f>'[2]Annual Energy Summary (All)'!D7</f>
        <v>877.57490594376998</v>
      </c>
      <c r="E32" s="14">
        <f>'[2]Annual Energy Summary (All)'!E7</f>
        <v>630.07623448430297</v>
      </c>
      <c r="F32" s="14">
        <f>'[2]Annual Energy Summary (All)'!F7</f>
        <v>1.1924999999999999</v>
      </c>
      <c r="G32" s="14">
        <f>'[2]Annual Energy Summary (All)'!G7</f>
        <v>1.486</v>
      </c>
      <c r="H32" s="15">
        <f>'[2]Customer Bills (Each)'!A8</f>
        <v>330843.17846480786</v>
      </c>
      <c r="I32" s="15">
        <f>'[2]Customer Bills (Each)'!A80</f>
        <v>57056.855857400173</v>
      </c>
      <c r="J32" s="15">
        <f>'[2]Customer Bills (Each)'!A176</f>
        <v>387900.03432220791</v>
      </c>
      <c r="K32" s="14"/>
      <c r="L32" s="14"/>
      <c r="M32" s="14"/>
      <c r="N32" s="14"/>
      <c r="O32" s="14"/>
      <c r="P32" s="14"/>
      <c r="Q32" s="14"/>
      <c r="AD32" s="36"/>
      <c r="AE32" s="36"/>
      <c r="AF32" s="36"/>
      <c r="AG32" s="36"/>
      <c r="AH32" s="36"/>
    </row>
    <row r="33" spans="1:34" x14ac:dyDescent="0.4">
      <c r="A33">
        <v>6</v>
      </c>
      <c r="B33" s="14">
        <f>'[2]Annual Energy Summary (All)'!B8</f>
        <v>1466.1483350000001</v>
      </c>
      <c r="C33" s="14">
        <f>'[2]Annual Energy Summary (All)'!C8</f>
        <v>354.07249315066298</v>
      </c>
      <c r="D33" s="14">
        <f>'[2]Annual Energy Summary (All)'!D8</f>
        <v>1112.0758418493399</v>
      </c>
      <c r="E33" s="14">
        <f>'[2]Annual Energy Summary (All)'!E8</f>
        <v>753.37138639721002</v>
      </c>
      <c r="F33" s="14">
        <f>'[2]Annual Energy Summary (All)'!F8</f>
        <v>1.5305</v>
      </c>
      <c r="G33" s="14">
        <f>'[2]Annual Energy Summary (All)'!G8</f>
        <v>2.524</v>
      </c>
      <c r="H33" s="15">
        <f>'[2]Customer Bills (Each)'!A9</f>
        <v>240523.30711072253</v>
      </c>
      <c r="I33" s="15">
        <f>'[2]Customer Bills (Each)'!A81</f>
        <v>62134.687363485667</v>
      </c>
      <c r="J33" s="15">
        <f>'[2]Customer Bills (Each)'!A177</f>
        <v>302657.99447420816</v>
      </c>
      <c r="K33" s="14"/>
      <c r="L33" s="14"/>
      <c r="M33" s="14"/>
      <c r="N33" s="14"/>
      <c r="O33" s="14"/>
      <c r="P33" s="14"/>
      <c r="Q33" s="14"/>
      <c r="AD33" s="36"/>
      <c r="AE33" s="36"/>
      <c r="AF33" s="36"/>
      <c r="AG33" s="36"/>
      <c r="AH33" s="36"/>
    </row>
    <row r="34" spans="1:34" x14ac:dyDescent="0.4">
      <c r="A34">
        <v>7</v>
      </c>
      <c r="B34" s="14">
        <f>'[2]Annual Energy Summary (All)'!B9</f>
        <v>1466.1483350000001</v>
      </c>
      <c r="C34" s="14">
        <f>'[2]Annual Energy Summary (All)'!C9</f>
        <v>355.17780503535198</v>
      </c>
      <c r="D34" s="14">
        <f>'[2]Annual Energy Summary (All)'!D9</f>
        <v>1110.97052996465</v>
      </c>
      <c r="E34" s="14">
        <f>'[2]Annual Energy Summary (All)'!E9</f>
        <v>744.77417187137905</v>
      </c>
      <c r="F34" s="14">
        <f>'[2]Annual Energy Summary (All)'!F9</f>
        <v>1.5365</v>
      </c>
      <c r="G34" s="14">
        <f>'[2]Annual Energy Summary (All)'!G9</f>
        <v>2.5830000000000002</v>
      </c>
      <c r="H34" s="15">
        <f>'[2]Customer Bills (Each)'!A10</f>
        <v>260730.28910714044</v>
      </c>
      <c r="I34" s="15">
        <f>'[2]Customer Bills (Each)'!A82</f>
        <v>66299.296202423342</v>
      </c>
      <c r="J34" s="15">
        <f>'[2]Customer Bills (Each)'!A178</f>
        <v>327029.58530956379</v>
      </c>
      <c r="K34" s="14"/>
      <c r="L34" s="14"/>
      <c r="M34" s="14"/>
      <c r="N34" s="14"/>
      <c r="O34" s="14"/>
      <c r="P34" s="14"/>
      <c r="Q34" s="14"/>
      <c r="AD34" s="36"/>
      <c r="AE34" s="36"/>
      <c r="AF34" s="36"/>
      <c r="AG34" s="36"/>
      <c r="AH34" s="36"/>
    </row>
    <row r="35" spans="1:34" x14ac:dyDescent="0.4">
      <c r="A35">
        <v>8</v>
      </c>
      <c r="B35" s="14">
        <f>'[2]Annual Energy Summary (All)'!B10</f>
        <v>1466.1483350000001</v>
      </c>
      <c r="C35" s="14">
        <f>'[2]Annual Energy Summary (All)'!C10</f>
        <v>359.95027759236598</v>
      </c>
      <c r="D35" s="14">
        <f>'[2]Annual Energy Summary (All)'!D10</f>
        <v>1106.1980574076299</v>
      </c>
      <c r="E35" s="14">
        <f>'[2]Annual Energy Summary (All)'!E10</f>
        <v>747.82972914364996</v>
      </c>
      <c r="F35" s="14">
        <f>'[2]Annual Energy Summary (All)'!F10</f>
        <v>1.5465</v>
      </c>
      <c r="G35" s="14">
        <f>'[2]Annual Energy Summary (All)'!G10</f>
        <v>2.6520000000000001</v>
      </c>
      <c r="H35" s="15">
        <f>'[2]Customer Bills (Each)'!A11</f>
        <v>284840.0075932141</v>
      </c>
      <c r="I35" s="15">
        <f>'[2]Customer Bills (Each)'!A83</f>
        <v>70971.825270143236</v>
      </c>
      <c r="J35" s="15">
        <f>'[2]Customer Bills (Each)'!A179</f>
        <v>355811.83286335767</v>
      </c>
      <c r="K35" s="14"/>
      <c r="L35" s="14"/>
      <c r="M35" s="14"/>
      <c r="N35" s="14"/>
      <c r="O35" s="14"/>
      <c r="P35" s="14"/>
      <c r="Q35" s="14"/>
      <c r="AD35" s="36"/>
      <c r="AE35" s="36"/>
      <c r="AF35" s="36"/>
      <c r="AG35" s="36"/>
      <c r="AH35" s="36"/>
    </row>
    <row r="36" spans="1:34" x14ac:dyDescent="0.4">
      <c r="A36">
        <v>9</v>
      </c>
      <c r="B36" s="14">
        <f>'[2]Annual Energy Summary (All)'!B11</f>
        <v>1466.1483350000001</v>
      </c>
      <c r="C36" s="14">
        <f>'[2]Annual Energy Summary (All)'!C11</f>
        <v>268.44003216545002</v>
      </c>
      <c r="D36" s="14">
        <f>'[2]Annual Energy Summary (All)'!D11</f>
        <v>1197.7083028345501</v>
      </c>
      <c r="E36" s="14">
        <f>'[2]Annual Energy Summary (All)'!E11</f>
        <v>904.44687121065101</v>
      </c>
      <c r="F36" s="14">
        <f>'[2]Annual Energy Summary (All)'!F11</f>
        <v>1.7484999999999999</v>
      </c>
      <c r="G36" s="14">
        <f>'[2]Annual Energy Summary (All)'!G11</f>
        <v>4.0170000000000003</v>
      </c>
      <c r="H36" s="15">
        <f>'[2]Customer Bills (Each)'!A12</f>
        <v>267364.72390463389</v>
      </c>
      <c r="I36" s="15">
        <f>'[2]Customer Bills (Each)'!A84</f>
        <v>68244.253394683532</v>
      </c>
      <c r="J36" s="15">
        <f>'[2]Customer Bills (Each)'!A180</f>
        <v>335608.97729931731</v>
      </c>
      <c r="K36" s="14"/>
      <c r="L36" s="14"/>
      <c r="M36" s="14"/>
      <c r="N36" s="14"/>
      <c r="O36" s="14"/>
      <c r="P36" s="14"/>
      <c r="Q36" s="14"/>
      <c r="AD36" s="36"/>
      <c r="AE36" s="36"/>
      <c r="AF36" s="36"/>
      <c r="AG36" s="36"/>
      <c r="AH36" s="36"/>
    </row>
    <row r="37" spans="1:34" x14ac:dyDescent="0.4">
      <c r="A37">
        <v>10</v>
      </c>
      <c r="B37" s="14">
        <f>'[2]Annual Energy Summary (All)'!B12</f>
        <v>1466.1483350000001</v>
      </c>
      <c r="C37" s="14">
        <f>'[2]Annual Energy Summary (All)'!C12</f>
        <v>188.63883819667601</v>
      </c>
      <c r="D37" s="14">
        <f>'[2]Annual Energy Summary (All)'!D12</f>
        <v>1277.50949680332</v>
      </c>
      <c r="E37" s="14">
        <f>'[2]Annual Energy Summary (All)'!E12</f>
        <v>1020.96841068882</v>
      </c>
      <c r="F37" s="14">
        <f>'[2]Annual Energy Summary (All)'!F12</f>
        <v>1.9330000000000001</v>
      </c>
      <c r="G37" s="14">
        <f>'[2]Annual Energy Summary (All)'!G12</f>
        <v>5.3970000000000002</v>
      </c>
      <c r="H37" s="15">
        <f>'[2]Customer Bills (Each)'!A13</f>
        <v>250453.61527701604</v>
      </c>
      <c r="I37" s="15">
        <f>'[2]Customer Bills (Each)'!A85</f>
        <v>63289.415467472732</v>
      </c>
      <c r="J37" s="15">
        <f>'[2]Customer Bills (Each)'!A181</f>
        <v>313743.03074448887</v>
      </c>
      <c r="K37" s="14"/>
      <c r="L37" s="14"/>
      <c r="M37" s="14"/>
      <c r="N37" s="14"/>
      <c r="O37" s="14"/>
      <c r="P37" s="14"/>
      <c r="Q37" s="14"/>
      <c r="AD37" s="36"/>
      <c r="AE37" s="36"/>
      <c r="AF37" s="36"/>
      <c r="AG37" s="36"/>
      <c r="AH37" s="36"/>
    </row>
    <row r="38" spans="1:34" x14ac:dyDescent="0.4">
      <c r="A38">
        <v>11</v>
      </c>
      <c r="B38" s="14">
        <f>'[2]Annual Energy Summary (All)'!B13</f>
        <v>1466.1483350000001</v>
      </c>
      <c r="C38" s="14">
        <f>'[2]Annual Energy Summary (All)'!C13</f>
        <v>161.95417627386701</v>
      </c>
      <c r="D38" s="14">
        <f>'[2]Annual Energy Summary (All)'!D13</f>
        <v>1304.1941587261299</v>
      </c>
      <c r="E38" s="14">
        <f>'[2]Annual Energy Summary (All)'!E13</f>
        <v>1060.4791264492201</v>
      </c>
      <c r="F38" s="14">
        <f>'[2]Annual Energy Summary (All)'!F13</f>
        <v>2.0139999999999998</v>
      </c>
      <c r="G38" s="14">
        <f>'[2]Annual Energy Summary (All)'!G13</f>
        <v>5.99</v>
      </c>
      <c r="H38" s="15">
        <f>'[2]Customer Bills (Each)'!A14</f>
        <v>257278.43716438414</v>
      </c>
      <c r="I38" s="15">
        <f>'[2]Customer Bills (Each)'!A86</f>
        <v>62697.807676967714</v>
      </c>
      <c r="J38" s="15">
        <f>'[2]Customer Bills (Each)'!A182</f>
        <v>319976.24484135146</v>
      </c>
      <c r="K38" s="14"/>
      <c r="L38" s="14"/>
      <c r="M38" s="14"/>
      <c r="N38" s="14"/>
      <c r="O38" s="14"/>
      <c r="P38" s="14"/>
      <c r="Q38" s="14"/>
      <c r="AD38" s="36"/>
      <c r="AE38" s="36"/>
      <c r="AF38" s="36"/>
      <c r="AG38" s="36"/>
      <c r="AH38" s="36"/>
    </row>
    <row r="39" spans="1:34" x14ac:dyDescent="0.4">
      <c r="A39">
        <v>12</v>
      </c>
      <c r="B39" s="14">
        <f>'[2]Annual Energy Summary (All)'!B14</f>
        <v>1466.1483350000001</v>
      </c>
      <c r="C39" s="14">
        <f>'[2]Annual Energy Summary (All)'!C14</f>
        <v>157.55425394040901</v>
      </c>
      <c r="D39" s="14">
        <f>'[2]Annual Energy Summary (All)'!D14</f>
        <v>1308.5940810595901</v>
      </c>
      <c r="E39" s="14">
        <f>'[2]Annual Energy Summary (All)'!E14</f>
        <v>1100.7850808928099</v>
      </c>
      <c r="F39" s="14">
        <f>'[2]Annual Energy Summary (All)'!F14</f>
        <v>2.0590000000000002</v>
      </c>
      <c r="G39" s="14">
        <f>'[2]Annual Energy Summary (All)'!G14</f>
        <v>6.3150000000000004</v>
      </c>
      <c r="H39" s="15">
        <f>'[2]Customer Bills (Each)'!A15</f>
        <v>276309.70388701104</v>
      </c>
      <c r="I39" s="15">
        <f>'[2]Customer Bills (Each)'!A87</f>
        <v>66741.730922089424</v>
      </c>
      <c r="J39" s="15">
        <f>'[2]Customer Bills (Each)'!A183</f>
        <v>343051.43480910052</v>
      </c>
      <c r="K39" s="14"/>
      <c r="L39" s="14"/>
      <c r="M39" s="14"/>
      <c r="N39" s="14"/>
      <c r="O39" s="14"/>
      <c r="P39" s="14"/>
      <c r="Q39" s="14"/>
    </row>
    <row r="40" spans="1:34" x14ac:dyDescent="0.4">
      <c r="A40">
        <v>13</v>
      </c>
      <c r="B40" s="14">
        <f>'[2]Annual Energy Summary (All)'!B15</f>
        <v>1466.1483350000001</v>
      </c>
      <c r="C40" s="14">
        <f>'[2]Annual Energy Summary (All)'!C15</f>
        <v>116.869207367293</v>
      </c>
      <c r="D40" s="14">
        <f>'[2]Annual Energy Summary (All)'!D15</f>
        <v>1349.27912763271</v>
      </c>
      <c r="E40" s="14">
        <f>'[2]Annual Energy Summary (All)'!E15</f>
        <v>1392.85427757925</v>
      </c>
      <c r="F40" s="14">
        <f>'[2]Annual Energy Summary (All)'!F15</f>
        <v>2.3405</v>
      </c>
      <c r="G40" s="14">
        <f>'[2]Annual Energy Summary (All)'!G15</f>
        <v>8.2590000000000003</v>
      </c>
      <c r="H40" s="15">
        <f>'[2]Customer Bills (Each)'!A16</f>
        <v>274218.46679215442</v>
      </c>
      <c r="I40" s="15">
        <f>'[2]Customer Bills (Each)'!A88</f>
        <v>66211.699097500474</v>
      </c>
      <c r="J40" s="15">
        <f>'[2]Customer Bills (Each)'!A184</f>
        <v>340430.16588965483</v>
      </c>
      <c r="K40" s="14"/>
      <c r="L40" s="14"/>
      <c r="M40" s="14"/>
      <c r="N40" s="14"/>
      <c r="O40" s="14"/>
      <c r="P40" s="14"/>
      <c r="Q40" s="14"/>
    </row>
    <row r="41" spans="1:34" x14ac:dyDescent="0.4">
      <c r="A41">
        <v>14</v>
      </c>
      <c r="B41" s="14">
        <f>'[2]Annual Energy Summary (All)'!B16</f>
        <v>1466.1483350000001</v>
      </c>
      <c r="C41" s="14">
        <f>'[2]Annual Energy Summary (All)'!C16</f>
        <v>90.329301971071104</v>
      </c>
      <c r="D41" s="14">
        <f>'[2]Annual Energy Summary (All)'!D16</f>
        <v>1375.8190330289301</v>
      </c>
      <c r="E41" s="14">
        <f>'[2]Annual Energy Summary (All)'!E16</f>
        <v>1570.2831416669401</v>
      </c>
      <c r="F41" s="14">
        <f>'[2]Annual Energy Summary (All)'!F16</f>
        <v>2.5249999999999999</v>
      </c>
      <c r="G41" s="14">
        <f>'[2]Annual Energy Summary (All)'!G16</f>
        <v>9.9420000000000002</v>
      </c>
      <c r="H41" s="15">
        <f>'[2]Customer Bills (Each)'!A17</f>
        <v>280294.80101825943</v>
      </c>
      <c r="I41" s="15">
        <f>'[2]Customer Bills (Each)'!A89</f>
        <v>65200.408407286857</v>
      </c>
      <c r="J41" s="15">
        <f>'[2]Customer Bills (Each)'!A185</f>
        <v>345495.20942554629</v>
      </c>
      <c r="K41" s="14"/>
      <c r="L41" s="14"/>
      <c r="M41" s="14"/>
      <c r="N41" s="14"/>
      <c r="O41" s="14"/>
      <c r="P41" s="14"/>
      <c r="Q41" s="14"/>
    </row>
    <row r="42" spans="1:34" x14ac:dyDescent="0.4">
      <c r="A42">
        <v>15</v>
      </c>
      <c r="B42" s="14">
        <f>'[2]Annual Energy Summary (All)'!B17</f>
        <v>1466.1483350000001</v>
      </c>
      <c r="C42" s="14">
        <f>'[2]Annual Energy Summary (All)'!C17</f>
        <v>83.407759307082401</v>
      </c>
      <c r="D42" s="14">
        <f>'[2]Annual Energy Summary (All)'!D17</f>
        <v>1382.7405756929199</v>
      </c>
      <c r="E42" s="14">
        <f>'[2]Annual Energy Summary (All)'!E17</f>
        <v>1687.19326866089</v>
      </c>
      <c r="F42" s="14">
        <f>'[2]Annual Energy Summary (All)'!F17</f>
        <v>2.6555</v>
      </c>
      <c r="G42" s="14">
        <f>'[2]Annual Energy Summary (All)'!G17</f>
        <v>9.6280000000000001</v>
      </c>
      <c r="H42" s="15">
        <f>'[2]Customer Bills (Each)'!A18</f>
        <v>298076.98651945364</v>
      </c>
      <c r="I42" s="15">
        <f>'[2]Customer Bills (Each)'!A90</f>
        <v>67859.391345884593</v>
      </c>
      <c r="J42" s="15">
        <f>'[2]Customer Bills (Each)'!A186</f>
        <v>365936.37786533847</v>
      </c>
      <c r="K42" s="14"/>
      <c r="L42" s="14"/>
      <c r="M42" s="14"/>
      <c r="N42" s="14"/>
      <c r="O42" s="14"/>
      <c r="P42" s="14"/>
      <c r="Q42" s="14"/>
    </row>
    <row r="43" spans="1:34" x14ac:dyDescent="0.4">
      <c r="A43">
        <v>16</v>
      </c>
      <c r="B43" s="14">
        <f>'[2]Annual Energy Summary (All)'!B18</f>
        <v>1466.1483350000001</v>
      </c>
      <c r="C43" s="14">
        <f>'[2]Annual Energy Summary (All)'!C18</f>
        <v>78.662589558368495</v>
      </c>
      <c r="D43" s="14">
        <f>'[2]Annual Energy Summary (All)'!D18</f>
        <v>1387.4857454416299</v>
      </c>
      <c r="E43" s="14">
        <f>'[2]Annual Energy Summary (All)'!E18</f>
        <v>1815.2742793668499</v>
      </c>
      <c r="F43" s="14">
        <f>'[2]Annual Energy Summary (All)'!F18</f>
        <v>2.7814999999999999</v>
      </c>
      <c r="G43" s="14">
        <f>'[2]Annual Energy Summary (All)'!G18</f>
        <v>9.6760000000000002</v>
      </c>
      <c r="H43" s="15">
        <f>'[2]Customer Bills (Each)'!A19</f>
        <v>319625.12608819525</v>
      </c>
      <c r="I43" s="15">
        <f>'[2]Customer Bills (Each)'!A91</f>
        <v>71664.408601422634</v>
      </c>
      <c r="J43" s="15">
        <f>'[2]Customer Bills (Each)'!A187</f>
        <v>391289.53468961775</v>
      </c>
      <c r="K43" s="14"/>
      <c r="L43" s="14"/>
      <c r="M43" s="14"/>
      <c r="N43" s="14"/>
      <c r="O43" s="14"/>
      <c r="P43" s="14"/>
      <c r="Q43" s="14"/>
    </row>
    <row r="44" spans="1:34" x14ac:dyDescent="0.4">
      <c r="A44">
        <v>17</v>
      </c>
      <c r="B44" s="14">
        <f>'[2]Annual Energy Summary (All)'!B19</f>
        <v>1466.1483350000001</v>
      </c>
      <c r="C44" s="14">
        <f>'[2]Annual Energy Summary (All)'!C19</f>
        <v>59.798634990768598</v>
      </c>
      <c r="D44" s="14">
        <f>'[2]Annual Energy Summary (All)'!D19</f>
        <v>1406.34970000923</v>
      </c>
      <c r="E44" s="14">
        <f>'[2]Annual Energy Summary (All)'!E19</f>
        <v>2165.0231167705401</v>
      </c>
      <c r="F44" s="14">
        <f>'[2]Annual Energy Summary (All)'!F19</f>
        <v>3.0779999999999998</v>
      </c>
      <c r="G44" s="14">
        <f>'[2]Annual Energy Summary (All)'!G19</f>
        <v>11.379</v>
      </c>
      <c r="H44" s="15">
        <f>'[2]Customer Bills (Each)'!A20</f>
        <v>337164.95374061359</v>
      </c>
      <c r="I44" s="15">
        <f>'[2]Customer Bills (Each)'!A92</f>
        <v>66341.974854320957</v>
      </c>
      <c r="J44" s="15">
        <f>'[2]Customer Bills (Each)'!A188</f>
        <v>403506.9285949344</v>
      </c>
      <c r="K44" s="14"/>
      <c r="L44" s="14"/>
      <c r="M44" s="14"/>
      <c r="N44" s="14"/>
      <c r="O44" s="14"/>
      <c r="P44" s="14"/>
      <c r="Q44" s="14"/>
    </row>
    <row r="45" spans="1:34" x14ac:dyDescent="0.4">
      <c r="A45">
        <v>18</v>
      </c>
      <c r="B45" s="14">
        <f>'[2]Annual Energy Summary (All)'!B20</f>
        <v>1466.1483350000001</v>
      </c>
      <c r="C45" s="14">
        <f>'[2]Annual Energy Summary (All)'!C20</f>
        <v>35.822898761005497</v>
      </c>
      <c r="D45" s="14">
        <f>'[2]Annual Energy Summary (All)'!D20</f>
        <v>1430.3254362389901</v>
      </c>
      <c r="E45" s="14">
        <f>'[2]Annual Energy Summary (All)'!E20</f>
        <v>2700.6704021021301</v>
      </c>
      <c r="F45" s="14">
        <f>'[2]Annual Energy Summary (All)'!F20</f>
        <v>3.5205000000000002</v>
      </c>
      <c r="G45" s="14">
        <f>'[2]Annual Energy Summary (All)'!G20</f>
        <v>13.769</v>
      </c>
      <c r="H45" s="15">
        <f>'[2]Customer Bills (Each)'!A21</f>
        <v>361976.66009160242</v>
      </c>
      <c r="I45" s="15">
        <f>'[2]Customer Bills (Each)'!A93</f>
        <v>45291.968925503345</v>
      </c>
      <c r="J45" s="15">
        <f>'[2]Customer Bills (Each)'!A189</f>
        <v>407268.62901710568</v>
      </c>
      <c r="K45" s="14"/>
      <c r="L45" s="14"/>
      <c r="M45" s="14"/>
      <c r="N45" s="14"/>
      <c r="O45" s="14"/>
      <c r="P45" s="14"/>
      <c r="Q45" s="14"/>
    </row>
    <row r="46" spans="1:34" x14ac:dyDescent="0.4">
      <c r="A46">
        <v>19</v>
      </c>
      <c r="B46" s="14">
        <f>'[2]Annual Energy Summary (All)'!B21</f>
        <v>1466.1483350000001</v>
      </c>
      <c r="C46" s="14">
        <f>'[2]Annual Energy Summary (All)'!C21</f>
        <v>24.139295104659801</v>
      </c>
      <c r="D46" s="14">
        <f>'[2]Annual Energy Summary (All)'!D21</f>
        <v>1442.00903989534</v>
      </c>
      <c r="E46" s="14">
        <f>'[2]Annual Energy Summary (All)'!E21</f>
        <v>3031.38806781311</v>
      </c>
      <c r="F46" s="14">
        <f>'[2]Annual Energy Summary (All)'!F21</f>
        <v>3.8344999999999998</v>
      </c>
      <c r="G46" s="14">
        <f>'[2]Annual Energy Summary (All)'!G21</f>
        <v>14.417</v>
      </c>
      <c r="H46" s="15">
        <f>'[2]Customer Bills (Each)'!A22</f>
        <v>391514.85326551093</v>
      </c>
      <c r="I46" s="15">
        <f>'[2]Customer Bills (Each)'!A94</f>
        <v>32445.882912523135</v>
      </c>
      <c r="J46" s="15">
        <f>'[2]Customer Bills (Each)'!A190</f>
        <v>423960.73617803404</v>
      </c>
      <c r="K46" s="14"/>
      <c r="L46" s="14"/>
      <c r="M46" s="14"/>
      <c r="N46" s="14"/>
      <c r="O46" s="14"/>
      <c r="P46" s="14"/>
      <c r="Q46" s="14"/>
    </row>
    <row r="47" spans="1:34" x14ac:dyDescent="0.4">
      <c r="A47">
        <v>20</v>
      </c>
      <c r="B47" s="14">
        <f>'[2]Annual Energy Summary (All)'!B22</f>
        <v>1466.1483350000001</v>
      </c>
      <c r="C47" s="14">
        <f>'[2]Annual Energy Summary (All)'!C22</f>
        <v>19.458468396637301</v>
      </c>
      <c r="D47" s="14">
        <f>'[2]Annual Energy Summary (All)'!D22</f>
        <v>1446.6898666033601</v>
      </c>
      <c r="E47" s="14">
        <f>'[2]Annual Energy Summary (All)'!E22</f>
        <v>3246.08870279351</v>
      </c>
      <c r="F47" s="14">
        <f>'[2]Annual Energy Summary (All)'!F22</f>
        <v>4.0309999999999997</v>
      </c>
      <c r="G47" s="14">
        <f>'[2]Annual Energy Summary (All)'!G22</f>
        <v>14.71</v>
      </c>
      <c r="H47" s="15">
        <f>'[2]Customer Bills (Each)'!A23</f>
        <v>423011.5855514601</v>
      </c>
      <c r="I47" s="15">
        <f>'[2]Customer Bills (Each)'!A95</f>
        <v>27795.473222284934</v>
      </c>
      <c r="J47" s="15">
        <f>'[2]Customer Bills (Each)'!A191</f>
        <v>450807.05877374503</v>
      </c>
      <c r="K47" s="14"/>
      <c r="L47" s="14"/>
      <c r="M47" s="14"/>
      <c r="N47" s="14"/>
      <c r="O47" s="14"/>
      <c r="P47" s="14"/>
      <c r="Q47" s="14"/>
    </row>
    <row r="48" spans="1:34" x14ac:dyDescent="0.4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ht="35.6" x14ac:dyDescent="0.9">
      <c r="A49" s="23" t="s">
        <v>16</v>
      </c>
      <c r="B49" s="24"/>
      <c r="C49" s="24"/>
      <c r="D49" s="24"/>
      <c r="E49" s="24"/>
      <c r="F49" s="24"/>
      <c r="G49" s="24"/>
      <c r="H49" s="24"/>
      <c r="I49" s="24"/>
      <c r="J49" s="14"/>
      <c r="K49" s="14"/>
      <c r="L49" s="37"/>
      <c r="M49" s="37"/>
      <c r="N49" s="37"/>
      <c r="O49" s="37"/>
      <c r="P49" s="37"/>
      <c r="Q49" s="37"/>
    </row>
    <row r="50" spans="1:17" ht="233.15" x14ac:dyDescent="0.4">
      <c r="A50" s="1" t="s">
        <v>0</v>
      </c>
      <c r="B50" s="25" t="s">
        <v>1</v>
      </c>
      <c r="C50" s="25" t="s">
        <v>2</v>
      </c>
      <c r="D50" s="25" t="s">
        <v>3</v>
      </c>
      <c r="E50" s="25" t="s">
        <v>4</v>
      </c>
      <c r="F50" s="25" t="s">
        <v>5</v>
      </c>
      <c r="G50" s="25" t="s">
        <v>6</v>
      </c>
      <c r="H50" s="25" t="s">
        <v>8</v>
      </c>
      <c r="I50" s="25" t="s">
        <v>9</v>
      </c>
      <c r="J50" s="25" t="s">
        <v>10</v>
      </c>
      <c r="K50" s="14"/>
      <c r="L50" s="25"/>
      <c r="M50" s="26"/>
      <c r="N50" s="27"/>
      <c r="O50" s="26"/>
      <c r="P50" s="26"/>
      <c r="Q50" s="26"/>
    </row>
    <row r="51" spans="1:17" x14ac:dyDescent="0.4">
      <c r="A51">
        <v>0</v>
      </c>
      <c r="B51" s="14">
        <f>'[3]Annual Energy Summary (All)'!B2</f>
        <v>1466.1483350000001</v>
      </c>
      <c r="C51" s="14">
        <f>'[3]Annual Energy Summary (All)'!C2</f>
        <v>914.932990586811</v>
      </c>
      <c r="D51" s="14">
        <f>'[3]Annual Energy Summary (All)'!D2</f>
        <v>551.21534441318897</v>
      </c>
      <c r="E51" s="14">
        <f>'[3]Annual Energy Summary (All)'!E2</f>
        <v>1091.7183234904501</v>
      </c>
      <c r="F51" s="14">
        <f>'[3]Annual Energy Summary (All)'!F2</f>
        <v>1.2250000000000001</v>
      </c>
      <c r="G51" s="14">
        <f>'[3]Annual Energy Summary (All)'!G2</f>
        <v>0</v>
      </c>
      <c r="H51" s="15">
        <f>'[3]Customer Bills (Each)'!A3</f>
        <v>205655.10359839242</v>
      </c>
      <c r="I51" s="15">
        <f>'[3]Customer Bills (Each)'!A75</f>
        <v>162885.3934823751</v>
      </c>
      <c r="J51" s="15">
        <f>'[3]Customer Bills (Each)'!A171</f>
        <v>368540.49708076729</v>
      </c>
      <c r="K51" s="14"/>
      <c r="L51" s="14"/>
      <c r="M51" s="14"/>
      <c r="N51" s="14"/>
      <c r="O51" s="14"/>
      <c r="P51" s="14"/>
      <c r="Q51" s="14"/>
    </row>
    <row r="52" spans="1:17" x14ac:dyDescent="0.4">
      <c r="A52">
        <v>1</v>
      </c>
      <c r="B52" s="14">
        <f>'[3]Annual Energy Summary (All)'!B3</f>
        <v>1466.1483350000001</v>
      </c>
      <c r="C52" s="14">
        <f>'[3]Annual Energy Summary (All)'!C3</f>
        <v>912.06068586607705</v>
      </c>
      <c r="D52" s="14">
        <f>'[3]Annual Energy Summary (All)'!D3</f>
        <v>554.08764913392201</v>
      </c>
      <c r="E52" s="14">
        <f>'[3]Annual Energy Summary (All)'!E3</f>
        <v>1146.09818631128</v>
      </c>
      <c r="F52" s="14">
        <f>'[3]Annual Energy Summary (All)'!F3</f>
        <v>1.2949999999999999</v>
      </c>
      <c r="G52" s="14">
        <f>'[3]Annual Energy Summary (All)'!G3</f>
        <v>0</v>
      </c>
      <c r="H52" s="15">
        <f>'[3]Customer Bills (Each)'!A4</f>
        <v>211125.20608731755</v>
      </c>
      <c r="I52" s="15">
        <f>'[3]Customer Bills (Each)'!A76</f>
        <v>181628.65121713965</v>
      </c>
      <c r="J52" s="15">
        <f>'[3]Customer Bills (Each)'!A172</f>
        <v>392753.85730445723</v>
      </c>
      <c r="K52" s="14"/>
      <c r="L52" s="14"/>
      <c r="M52" s="14"/>
      <c r="N52" s="14"/>
      <c r="O52" s="14"/>
      <c r="P52" s="14"/>
      <c r="Q52" s="14"/>
    </row>
    <row r="53" spans="1:17" x14ac:dyDescent="0.4">
      <c r="A53">
        <v>2</v>
      </c>
      <c r="B53" s="14">
        <f>'[3]Annual Energy Summary (All)'!B4</f>
        <v>1466.1483350000001</v>
      </c>
      <c r="C53" s="14">
        <f>'[3]Annual Energy Summary (All)'!C4</f>
        <v>912.35741113282904</v>
      </c>
      <c r="D53" s="14">
        <f>'[3]Annual Energy Summary (All)'!D4</f>
        <v>553.79092386717105</v>
      </c>
      <c r="E53" s="14">
        <f>'[3]Annual Energy Summary (All)'!E4</f>
        <v>1142.36761429786</v>
      </c>
      <c r="F53" s="14">
        <f>'[3]Annual Energy Summary (All)'!F4</f>
        <v>1.3049999999999999</v>
      </c>
      <c r="G53" s="14">
        <f>'[3]Annual Energy Summary (All)'!G4</f>
        <v>0</v>
      </c>
      <c r="H53" s="15">
        <f>'[3]Customer Bills (Each)'!A5</f>
        <v>228509.23870712955</v>
      </c>
      <c r="I53" s="15">
        <f>'[3]Customer Bills (Each)'!A77</f>
        <v>195384.65076948493</v>
      </c>
      <c r="J53" s="15">
        <f>'[3]Customer Bills (Each)'!A173</f>
        <v>423893.88947661495</v>
      </c>
      <c r="K53" s="14"/>
      <c r="L53" s="14"/>
      <c r="M53" s="14"/>
      <c r="N53" s="14"/>
      <c r="O53" s="14"/>
      <c r="P53" s="14"/>
      <c r="Q53" s="14"/>
    </row>
    <row r="54" spans="1:17" x14ac:dyDescent="0.4">
      <c r="A54">
        <v>3</v>
      </c>
      <c r="B54" s="14">
        <f>'[3]Annual Energy Summary (All)'!B5</f>
        <v>1466.1483350000001</v>
      </c>
      <c r="C54" s="14">
        <f>'[3]Annual Energy Summary (All)'!C5</f>
        <v>913.12086124559505</v>
      </c>
      <c r="D54" s="14">
        <f>'[3]Annual Energy Summary (All)'!D5</f>
        <v>553.02747375440504</v>
      </c>
      <c r="E54" s="14">
        <f>'[3]Annual Energy Summary (All)'!E5</f>
        <v>1129.2894259393399</v>
      </c>
      <c r="F54" s="14">
        <f>'[3]Annual Energy Summary (All)'!F5</f>
        <v>1.3049999999999999</v>
      </c>
      <c r="G54" s="14">
        <f>'[3]Annual Energy Summary (All)'!G5</f>
        <v>0</v>
      </c>
      <c r="H54" s="15">
        <f>'[3]Customer Bills (Each)'!A6</f>
        <v>249306.93969367657</v>
      </c>
      <c r="I54" s="15">
        <f>'[3]Customer Bills (Each)'!A78</f>
        <v>208824.53563889864</v>
      </c>
      <c r="J54" s="15">
        <f>'[3]Customer Bills (Each)'!A174</f>
        <v>458131.47533257521</v>
      </c>
      <c r="K54" s="14"/>
      <c r="L54" s="14"/>
      <c r="M54" s="14"/>
      <c r="N54" s="14"/>
      <c r="O54" s="14"/>
      <c r="P54" s="14"/>
      <c r="Q54" s="14"/>
    </row>
    <row r="55" spans="1:17" x14ac:dyDescent="0.4">
      <c r="A55">
        <v>4</v>
      </c>
      <c r="B55" s="14">
        <f>'[3]Annual Energy Summary (All)'!B6</f>
        <v>1466.1483350000001</v>
      </c>
      <c r="C55" s="14">
        <f>'[3]Annual Energy Summary (All)'!C6</f>
        <v>913.89136443158202</v>
      </c>
      <c r="D55" s="14">
        <f>'[3]Annual Energy Summary (All)'!D6</f>
        <v>552.25697056841796</v>
      </c>
      <c r="E55" s="14">
        <f>'[3]Annual Energy Summary (All)'!E6</f>
        <v>1116.21829065405</v>
      </c>
      <c r="F55" s="14">
        <f>'[3]Annual Energy Summary (All)'!F6</f>
        <v>1.3049999999999999</v>
      </c>
      <c r="G55" s="14">
        <f>'[3]Annual Energy Summary (All)'!G6</f>
        <v>0</v>
      </c>
      <c r="H55" s="15">
        <f>'[3]Customer Bills (Each)'!A7</f>
        <v>271971.76118931087</v>
      </c>
      <c r="I55" s="15">
        <f>'[3]Customer Bills (Each)'!A79</f>
        <v>223166.28780145932</v>
      </c>
      <c r="J55" s="15">
        <f>'[3]Customer Bills (Each)'!A175</f>
        <v>495138.04899077024</v>
      </c>
      <c r="K55" s="14"/>
      <c r="L55" s="14"/>
      <c r="M55" s="14"/>
      <c r="N55" s="14"/>
      <c r="O55" s="14"/>
      <c r="P55" s="14"/>
      <c r="Q55" s="14"/>
    </row>
    <row r="56" spans="1:17" x14ac:dyDescent="0.4">
      <c r="A56">
        <v>5</v>
      </c>
      <c r="B56" s="14">
        <f>'[3]Annual Energy Summary (All)'!B7</f>
        <v>1466.1483350000001</v>
      </c>
      <c r="C56" s="14">
        <f>'[3]Annual Energy Summary (All)'!C7</f>
        <v>914.67066504172794</v>
      </c>
      <c r="D56" s="14">
        <f>'[3]Annual Energy Summary (All)'!D7</f>
        <v>551.47766995827203</v>
      </c>
      <c r="E56" s="14">
        <f>'[3]Annual Energy Summary (All)'!E7</f>
        <v>1103.1559527929201</v>
      </c>
      <c r="F56" s="14">
        <f>'[3]Annual Energy Summary (All)'!F7</f>
        <v>1.3049999999999999</v>
      </c>
      <c r="G56" s="14">
        <f>'[3]Annual Energy Summary (All)'!G7</f>
        <v>0</v>
      </c>
      <c r="H56" s="15">
        <f>'[3]Customer Bills (Each)'!A8</f>
        <v>296669.46005744155</v>
      </c>
      <c r="I56" s="15">
        <f>'[3]Customer Bills (Each)'!A80</f>
        <v>238468.31362917519</v>
      </c>
      <c r="J56" s="15">
        <f>'[3]Customer Bills (Each)'!A176</f>
        <v>535137.77368661657</v>
      </c>
      <c r="K56" s="14"/>
      <c r="L56" s="14"/>
      <c r="M56" s="14"/>
      <c r="N56" s="14"/>
      <c r="O56" s="14"/>
      <c r="P56" s="14"/>
      <c r="Q56" s="14"/>
    </row>
    <row r="57" spans="1:17" x14ac:dyDescent="0.4">
      <c r="A57">
        <v>6</v>
      </c>
      <c r="B57" s="14">
        <f>'[3]Annual Energy Summary (All)'!B8</f>
        <v>1466.1483350000001</v>
      </c>
      <c r="C57" s="14">
        <f>'[3]Annual Energy Summary (All)'!C8</f>
        <v>904.09347369676698</v>
      </c>
      <c r="D57" s="14">
        <f>'[3]Annual Energy Summary (All)'!D8</f>
        <v>562.054861303233</v>
      </c>
      <c r="E57" s="14">
        <f>'[3]Annual Energy Summary (All)'!E8</f>
        <v>1089.76620420162</v>
      </c>
      <c r="F57" s="14">
        <f>'[3]Annual Energy Summary (All)'!F8</f>
        <v>1.3140000000000001</v>
      </c>
      <c r="G57" s="14">
        <f>'[3]Annual Energy Summary (All)'!G8</f>
        <v>0.05</v>
      </c>
      <c r="H57" s="15">
        <f>'[3]Customer Bills (Each)'!A9</f>
        <v>320441.35628360038</v>
      </c>
      <c r="I57" s="15">
        <f>'[3]Customer Bills (Each)'!A81</f>
        <v>252202.95069988642</v>
      </c>
      <c r="J57" s="15">
        <f>'[3]Customer Bills (Each)'!A177</f>
        <v>572644.3069834864</v>
      </c>
      <c r="K57" s="14"/>
      <c r="L57" s="14"/>
      <c r="M57" s="14"/>
      <c r="N57" s="14"/>
      <c r="O57" s="14"/>
      <c r="P57" s="14"/>
      <c r="Q57" s="14"/>
    </row>
    <row r="58" spans="1:17" x14ac:dyDescent="0.4">
      <c r="A58">
        <v>7</v>
      </c>
      <c r="B58" s="14">
        <f>'[3]Annual Energy Summary (All)'!B9</f>
        <v>1466.1483350000001</v>
      </c>
      <c r="C58" s="14">
        <f>'[3]Annual Energy Summary (All)'!C9</f>
        <v>603.47919598215901</v>
      </c>
      <c r="D58" s="14">
        <f>'[3]Annual Energy Summary (All)'!D9</f>
        <v>862.66913901784096</v>
      </c>
      <c r="E58" s="14">
        <f>'[3]Annual Energy Summary (All)'!E9</f>
        <v>995.56806396727302</v>
      </c>
      <c r="F58" s="14">
        <f>'[3]Annual Energy Summary (All)'!F9</f>
        <v>1.5115000000000001</v>
      </c>
      <c r="G58" s="14">
        <f>'[3]Annual Energy Summary (All)'!G9</f>
        <v>1.4059999999999999</v>
      </c>
      <c r="H58" s="15">
        <f>'[3]Customer Bills (Each)'!A10</f>
        <v>262778.51115125936</v>
      </c>
      <c r="I58" s="15">
        <f>'[3]Customer Bills (Each)'!A82</f>
        <v>200139.43222448128</v>
      </c>
      <c r="J58" s="15">
        <f>'[3]Customer Bills (Each)'!A178</f>
        <v>462917.94337574061</v>
      </c>
      <c r="K58" s="14"/>
      <c r="L58" s="14"/>
      <c r="M58" s="14"/>
      <c r="N58" s="14"/>
      <c r="O58" s="14"/>
      <c r="P58" s="14"/>
      <c r="Q58" s="14"/>
    </row>
    <row r="59" spans="1:17" x14ac:dyDescent="0.4">
      <c r="A59">
        <v>8</v>
      </c>
      <c r="B59" s="14">
        <f>'[3]Annual Energy Summary (All)'!B10</f>
        <v>1466.1483350000001</v>
      </c>
      <c r="C59" s="14">
        <f>'[3]Annual Energy Summary (All)'!C10</f>
        <v>301.09800442314099</v>
      </c>
      <c r="D59" s="14">
        <f>'[3]Annual Energy Summary (All)'!D10</f>
        <v>1165.05033057686</v>
      </c>
      <c r="E59" s="14">
        <f>'[3]Annual Energy Summary (All)'!E10</f>
        <v>884.05787800776</v>
      </c>
      <c r="F59" s="14">
        <f>'[3]Annual Energy Summary (All)'!F10</f>
        <v>1.7224999999999999</v>
      </c>
      <c r="G59" s="14">
        <f>'[3]Annual Energy Summary (All)'!G10</f>
        <v>2.9239999999999999</v>
      </c>
      <c r="H59" s="15">
        <f>'[3]Customer Bills (Each)'!A11</f>
        <v>194775.58677027244</v>
      </c>
      <c r="I59" s="15">
        <f>'[3]Customer Bills (Each)'!A83</f>
        <v>130859.43992523981</v>
      </c>
      <c r="J59" s="15">
        <f>'[3]Customer Bills (Each)'!A179</f>
        <v>325635.02669551218</v>
      </c>
      <c r="K59" s="14"/>
      <c r="L59" s="14"/>
      <c r="M59" s="14"/>
      <c r="N59" s="14"/>
      <c r="O59" s="14"/>
      <c r="P59" s="14"/>
      <c r="Q59" s="14"/>
    </row>
    <row r="60" spans="1:17" x14ac:dyDescent="0.4">
      <c r="A60">
        <v>9</v>
      </c>
      <c r="B60" s="14">
        <f>'[3]Annual Energy Summary (All)'!B11</f>
        <v>1466.1483350000001</v>
      </c>
      <c r="C60" s="14">
        <f>'[3]Annual Energy Summary (All)'!C11</f>
        <v>305.60849162894198</v>
      </c>
      <c r="D60" s="14">
        <f>'[3]Annual Energy Summary (All)'!D11</f>
        <v>1160.53984337106</v>
      </c>
      <c r="E60" s="14">
        <f>'[3]Annual Energy Summary (All)'!E11</f>
        <v>882.64319612887198</v>
      </c>
      <c r="F60" s="14">
        <f>'[3]Annual Energy Summary (All)'!F11</f>
        <v>1.7295</v>
      </c>
      <c r="G60" s="14">
        <f>'[3]Annual Energy Summary (All)'!G11</f>
        <v>2.9929999999999999</v>
      </c>
      <c r="H60" s="15">
        <f>'[3]Customer Bills (Each)'!A12</f>
        <v>214028.07455672836</v>
      </c>
      <c r="I60" s="15">
        <f>'[3]Customer Bills (Each)'!A84</f>
        <v>140235.80448266718</v>
      </c>
      <c r="J60" s="15">
        <f>'[3]Customer Bills (Each)'!A180</f>
        <v>354263.87903939548</v>
      </c>
      <c r="K60" s="14"/>
      <c r="L60" s="14"/>
      <c r="M60" s="14"/>
      <c r="N60" s="14"/>
      <c r="O60" s="14"/>
      <c r="P60" s="14"/>
      <c r="Q60" s="14"/>
    </row>
    <row r="61" spans="1:17" x14ac:dyDescent="0.4">
      <c r="A61">
        <v>10</v>
      </c>
      <c r="B61" s="14">
        <f>'[3]Annual Energy Summary (All)'!B12</f>
        <v>1466.1483350000001</v>
      </c>
      <c r="C61" s="14">
        <f>'[3]Annual Energy Summary (All)'!C12</f>
        <v>293.43308183069797</v>
      </c>
      <c r="D61" s="14">
        <f>'[3]Annual Energy Summary (All)'!D12</f>
        <v>1172.7152531693</v>
      </c>
      <c r="E61" s="14">
        <f>'[3]Annual Energy Summary (All)'!E12</f>
        <v>933.97966085742996</v>
      </c>
      <c r="F61" s="14">
        <f>'[3]Annual Energy Summary (All)'!F12</f>
        <v>1.7969999999999999</v>
      </c>
      <c r="G61" s="14">
        <f>'[3]Annual Energy Summary (All)'!G12</f>
        <v>3.3370000000000002</v>
      </c>
      <c r="H61" s="15">
        <f>'[3]Customer Bills (Each)'!A13</f>
        <v>227486.14644790252</v>
      </c>
      <c r="I61" s="15">
        <f>'[3]Customer Bills (Each)'!A85</f>
        <v>149628.8300422889</v>
      </c>
      <c r="J61" s="15">
        <f>'[3]Customer Bills (Each)'!A181</f>
        <v>377114.97649019159</v>
      </c>
      <c r="K61" s="14"/>
      <c r="L61" s="14"/>
      <c r="M61" s="14"/>
      <c r="N61" s="14"/>
      <c r="O61" s="14"/>
      <c r="P61" s="14"/>
      <c r="Q61" s="14"/>
    </row>
    <row r="62" spans="1:17" x14ac:dyDescent="0.4">
      <c r="A62">
        <v>11</v>
      </c>
      <c r="B62" s="14">
        <f>'[3]Annual Energy Summary (All)'!B13</f>
        <v>1466.1483350000001</v>
      </c>
      <c r="C62" s="14">
        <f>'[3]Annual Energy Summary (All)'!C13</f>
        <v>235.00795972166901</v>
      </c>
      <c r="D62" s="14">
        <f>'[3]Annual Energy Summary (All)'!D13</f>
        <v>1231.1403752783301</v>
      </c>
      <c r="E62" s="14">
        <f>'[3]Annual Energy Summary (All)'!E13</f>
        <v>1073.3120842450901</v>
      </c>
      <c r="F62" s="14">
        <f>'[3]Annual Energy Summary (All)'!F13</f>
        <v>1.9655</v>
      </c>
      <c r="G62" s="14">
        <f>'[3]Annual Energy Summary (All)'!G13</f>
        <v>4.4930000000000003</v>
      </c>
      <c r="H62" s="15">
        <f>'[3]Customer Bills (Each)'!A14</f>
        <v>223974.62918321771</v>
      </c>
      <c r="I62" s="15">
        <f>'[3]Customer Bills (Each)'!A86</f>
        <v>146496.53983276107</v>
      </c>
      <c r="J62" s="15">
        <f>'[3]Customer Bills (Each)'!A182</f>
        <v>370471.16901597875</v>
      </c>
      <c r="K62" s="14"/>
      <c r="L62" s="14"/>
      <c r="M62" s="14"/>
      <c r="N62" s="14"/>
      <c r="O62" s="14"/>
      <c r="P62" s="14"/>
      <c r="Q62" s="14"/>
    </row>
    <row r="63" spans="1:17" x14ac:dyDescent="0.4">
      <c r="A63">
        <v>12</v>
      </c>
      <c r="B63" s="14">
        <f>'[3]Annual Energy Summary (All)'!B14</f>
        <v>1466.1483350000001</v>
      </c>
      <c r="C63" s="14">
        <f>'[3]Annual Energy Summary (All)'!C14</f>
        <v>157.318288977409</v>
      </c>
      <c r="D63" s="14">
        <f>'[3]Annual Energy Summary (All)'!D14</f>
        <v>1308.8300460225901</v>
      </c>
      <c r="E63" s="14">
        <f>'[3]Annual Energy Summary (All)'!E14</f>
        <v>1265.1691726561201</v>
      </c>
      <c r="F63" s="14">
        <f>'[3]Annual Energy Summary (All)'!F14</f>
        <v>2.2105000000000001</v>
      </c>
      <c r="G63" s="14">
        <f>'[3]Annual Energy Summary (All)'!G14</f>
        <v>6.2309999999999999</v>
      </c>
      <c r="H63" s="15">
        <f>'[3]Customer Bills (Each)'!A15</f>
        <v>210472.31602049863</v>
      </c>
      <c r="I63" s="15">
        <f>'[3]Customer Bills (Each)'!A87</f>
        <v>134384.16218635917</v>
      </c>
      <c r="J63" s="15">
        <f>'[3]Customer Bills (Each)'!A183</f>
        <v>344856.47820685775</v>
      </c>
      <c r="K63" s="14"/>
      <c r="L63" s="14"/>
      <c r="M63" s="14"/>
      <c r="N63" s="14"/>
      <c r="O63" s="14"/>
      <c r="P63" s="14"/>
      <c r="Q63" s="14"/>
    </row>
    <row r="64" spans="1:17" x14ac:dyDescent="0.4">
      <c r="A64">
        <v>13</v>
      </c>
      <c r="B64" s="14">
        <f>'[3]Annual Energy Summary (All)'!B15</f>
        <v>1466.1483350000001</v>
      </c>
      <c r="C64" s="14">
        <f>'[3]Annual Energy Summary (All)'!C15</f>
        <v>131.34513835894401</v>
      </c>
      <c r="D64" s="14">
        <f>'[3]Annual Energy Summary (All)'!D15</f>
        <v>1334.8031966410599</v>
      </c>
      <c r="E64" s="14">
        <f>'[3]Annual Energy Summary (All)'!E15</f>
        <v>1345.2207851256201</v>
      </c>
      <c r="F64" s="14">
        <f>'[3]Annual Energy Summary (All)'!F15</f>
        <v>2.31</v>
      </c>
      <c r="G64" s="14">
        <f>'[3]Annual Energy Summary (All)'!G15</f>
        <v>7.04</v>
      </c>
      <c r="H64" s="15">
        <f>'[3]Customer Bills (Each)'!A16</f>
        <v>217606.95549658246</v>
      </c>
      <c r="I64" s="15">
        <f>'[3]Customer Bills (Each)'!A88</f>
        <v>134172.03294787271</v>
      </c>
      <c r="J64" s="15">
        <f>'[3]Customer Bills (Each)'!A184</f>
        <v>351778.9884444552</v>
      </c>
      <c r="K64" s="14"/>
      <c r="L64" s="14"/>
      <c r="M64" s="14"/>
      <c r="N64" s="14"/>
      <c r="O64" s="14"/>
      <c r="P64" s="14"/>
      <c r="Q64" s="14"/>
    </row>
    <row r="65" spans="1:17" x14ac:dyDescent="0.4">
      <c r="A65">
        <v>14</v>
      </c>
      <c r="B65" s="14">
        <f>'[3]Annual Energy Summary (All)'!B16</f>
        <v>1466.1483350000001</v>
      </c>
      <c r="C65" s="14">
        <f>'[3]Annual Energy Summary (All)'!C16</f>
        <v>121.468039664431</v>
      </c>
      <c r="D65" s="14">
        <f>'[3]Annual Energy Summary (All)'!D16</f>
        <v>1344.68029533557</v>
      </c>
      <c r="E65" s="14">
        <f>'[3]Annual Energy Summary (All)'!E16</f>
        <v>1458.87428823081</v>
      </c>
      <c r="F65" s="14">
        <f>'[3]Annual Energy Summary (All)'!F16</f>
        <v>2.4344999999999999</v>
      </c>
      <c r="G65" s="14">
        <f>'[3]Annual Energy Summary (All)'!G16</f>
        <v>7.8609999999999998</v>
      </c>
      <c r="H65" s="15">
        <f>'[3]Customer Bills (Each)'!A17</f>
        <v>229976.4060716283</v>
      </c>
      <c r="I65" s="15">
        <f>'[3]Customer Bills (Each)'!A89</f>
        <v>142487.34212867243</v>
      </c>
      <c r="J65" s="15">
        <f>'[3]Customer Bills (Each)'!A185</f>
        <v>372463.74820030102</v>
      </c>
      <c r="K65" s="14"/>
      <c r="L65" s="14"/>
      <c r="M65" s="14"/>
      <c r="N65" s="14"/>
      <c r="O65" s="14"/>
      <c r="P65" s="14"/>
      <c r="Q65" s="14"/>
    </row>
    <row r="66" spans="1:17" x14ac:dyDescent="0.4">
      <c r="A66">
        <v>15</v>
      </c>
      <c r="B66" s="14">
        <f>'[3]Annual Energy Summary (All)'!B17</f>
        <v>1466.1483350000001</v>
      </c>
      <c r="C66" s="14">
        <f>'[3]Annual Energy Summary (All)'!C17</f>
        <v>100.637883524261</v>
      </c>
      <c r="D66" s="14">
        <f>'[3]Annual Energy Summary (All)'!D17</f>
        <v>1365.51045147574</v>
      </c>
      <c r="E66" s="14">
        <f>'[3]Annual Energy Summary (All)'!E17</f>
        <v>1662.76502332313</v>
      </c>
      <c r="F66" s="14">
        <f>'[3]Annual Energy Summary (All)'!F17</f>
        <v>2.633</v>
      </c>
      <c r="G66" s="14">
        <f>'[3]Annual Energy Summary (All)'!G17</f>
        <v>9.5239999999999991</v>
      </c>
      <c r="H66" s="15">
        <f>'[3]Customer Bills (Each)'!A18</f>
        <v>240034.23457707005</v>
      </c>
      <c r="I66" s="15">
        <f>'[3]Customer Bills (Each)'!A90</f>
        <v>143966.44469138552</v>
      </c>
      <c r="J66" s="15">
        <f>'[3]Customer Bills (Each)'!A186</f>
        <v>384000.67926845566</v>
      </c>
      <c r="K66" s="14"/>
      <c r="L66" s="14"/>
      <c r="M66" s="14"/>
      <c r="N66" s="14"/>
      <c r="O66" s="14"/>
      <c r="P66" s="14"/>
      <c r="Q66" s="14"/>
    </row>
    <row r="67" spans="1:17" x14ac:dyDescent="0.4">
      <c r="A67">
        <v>16</v>
      </c>
      <c r="B67" s="14">
        <f>'[3]Annual Energy Summary (All)'!B18</f>
        <v>1466.1483350000001</v>
      </c>
      <c r="C67" s="14">
        <f>'[3]Annual Energy Summary (All)'!C18</f>
        <v>63.105993582893703</v>
      </c>
      <c r="D67" s="14">
        <f>'[3]Annual Energy Summary (All)'!D18</f>
        <v>1403.04234141711</v>
      </c>
      <c r="E67" s="14">
        <f>'[3]Annual Energy Summary (All)'!E18</f>
        <v>2147.7453339049398</v>
      </c>
      <c r="F67" s="14">
        <f>'[3]Annual Energy Summary (All)'!F18</f>
        <v>3.0710000000000002</v>
      </c>
      <c r="G67" s="14">
        <f>'[3]Annual Energy Summary (All)'!G18</f>
        <v>11.906000000000001</v>
      </c>
      <c r="H67" s="15">
        <f>'[3]Customer Bills (Each)'!A19</f>
        <v>252293.68276636847</v>
      </c>
      <c r="I67" s="15">
        <f>'[3]Customer Bills (Each)'!A91</f>
        <v>125650.22095350643</v>
      </c>
      <c r="J67" s="15">
        <f>'[3]Customer Bills (Each)'!A187</f>
        <v>377943.90371987451</v>
      </c>
      <c r="K67" s="14"/>
      <c r="L67" s="14"/>
      <c r="M67" s="14"/>
      <c r="N67" s="14"/>
      <c r="O67" s="14"/>
      <c r="P67" s="14"/>
      <c r="Q67" s="14"/>
    </row>
    <row r="68" spans="1:17" x14ac:dyDescent="0.4">
      <c r="A68">
        <v>17</v>
      </c>
      <c r="B68" s="14">
        <f>'[3]Annual Energy Summary (All)'!B19</f>
        <v>1466.1483350000001</v>
      </c>
      <c r="C68" s="14">
        <f>'[3]Annual Energy Summary (All)'!C19</f>
        <v>50.430612621307603</v>
      </c>
      <c r="D68" s="14">
        <f>'[3]Annual Energy Summary (All)'!D19</f>
        <v>1415.71772237869</v>
      </c>
      <c r="E68" s="14">
        <f>'[3]Annual Energy Summary (All)'!E19</f>
        <v>2463.7060231402802</v>
      </c>
      <c r="F68" s="14">
        <f>'[3]Annual Energy Summary (All)'!F19</f>
        <v>3.3540000000000001</v>
      </c>
      <c r="G68" s="14">
        <f>'[3]Annual Energy Summary (All)'!G19</f>
        <v>11.952999999999999</v>
      </c>
      <c r="H68" s="15">
        <f>'[3]Customer Bills (Each)'!A20</f>
        <v>289129.52271068527</v>
      </c>
      <c r="I68" s="15">
        <f>'[3]Customer Bills (Each)'!A92</f>
        <v>104524.23064182732</v>
      </c>
      <c r="J68" s="15">
        <f>'[3]Customer Bills (Each)'!A188</f>
        <v>393653.75335251197</v>
      </c>
      <c r="K68" s="14"/>
      <c r="L68" s="14"/>
      <c r="M68" s="14"/>
      <c r="N68" s="14"/>
      <c r="O68" s="14"/>
      <c r="P68" s="14"/>
      <c r="Q68" s="14"/>
    </row>
    <row r="69" spans="1:17" x14ac:dyDescent="0.4">
      <c r="A69">
        <v>18</v>
      </c>
      <c r="B69" s="14">
        <f>'[3]Annual Energy Summary (All)'!B20</f>
        <v>1466.1483350000001</v>
      </c>
      <c r="C69" s="14">
        <f>'[3]Annual Energy Summary (All)'!C20</f>
        <v>47.478841135396102</v>
      </c>
      <c r="D69" s="14">
        <f>'[3]Annual Energy Summary (All)'!D20</f>
        <v>1418.6694938646001</v>
      </c>
      <c r="E69" s="14">
        <f>'[3]Annual Energy Summary (All)'!E20</f>
        <v>2666.80731189069</v>
      </c>
      <c r="F69" s="14">
        <f>'[3]Annual Energy Summary (All)'!F20</f>
        <v>3.5335000000000001</v>
      </c>
      <c r="G69" s="14">
        <f>'[3]Annual Energy Summary (All)'!G20</f>
        <v>11.744</v>
      </c>
      <c r="H69" s="15">
        <f>'[3]Customer Bills (Each)'!A21</f>
        <v>316484.82442690816</v>
      </c>
      <c r="I69" s="15">
        <f>'[3]Customer Bills (Each)'!A93</f>
        <v>105460.68361632348</v>
      </c>
      <c r="J69" s="15">
        <f>'[3]Customer Bills (Each)'!A189</f>
        <v>421945.5080432315</v>
      </c>
      <c r="K69" s="14"/>
      <c r="L69" s="14"/>
      <c r="M69" s="14"/>
      <c r="N69" s="14"/>
      <c r="O69" s="14"/>
      <c r="P69" s="14"/>
      <c r="Q69" s="14"/>
    </row>
    <row r="70" spans="1:17" x14ac:dyDescent="0.4">
      <c r="A70">
        <v>19</v>
      </c>
      <c r="B70" s="14">
        <f>'[3]Annual Energy Summary (All)'!B21</f>
        <v>1466.1483350000001</v>
      </c>
      <c r="C70" s="14">
        <f>'[3]Annual Energy Summary (All)'!C21</f>
        <v>25.585722263749599</v>
      </c>
      <c r="D70" s="14">
        <f>'[3]Annual Energy Summary (All)'!D21</f>
        <v>1440.56261273625</v>
      </c>
      <c r="E70" s="14">
        <f>'[3]Annual Energy Summary (All)'!E21</f>
        <v>3214.9675080444499</v>
      </c>
      <c r="F70" s="14">
        <f>'[3]Annual Energy Summary (All)'!F21</f>
        <v>3.9944999999999999</v>
      </c>
      <c r="G70" s="14">
        <f>'[3]Annual Energy Summary (All)'!G21</f>
        <v>14.186999999999999</v>
      </c>
      <c r="H70" s="15">
        <f>'[3]Customer Bills (Each)'!A22</f>
        <v>365109.08504172316</v>
      </c>
      <c r="I70" s="15">
        <f>'[3]Customer Bills (Each)'!A94</f>
        <v>61036.553760246541</v>
      </c>
      <c r="J70" s="15">
        <f>'[3]Customer Bills (Each)'!A190</f>
        <v>426145.63880196982</v>
      </c>
      <c r="K70" s="14"/>
      <c r="L70" s="14"/>
      <c r="M70" s="14"/>
      <c r="N70" s="14"/>
      <c r="O70" s="14"/>
      <c r="P70" s="14"/>
      <c r="Q70" s="14"/>
    </row>
    <row r="71" spans="1:17" x14ac:dyDescent="0.4">
      <c r="A71">
        <v>20</v>
      </c>
      <c r="B71" s="14">
        <f>'[3]Annual Energy Summary (All)'!B22</f>
        <v>1466.1483350000001</v>
      </c>
      <c r="C71" s="14">
        <f>'[3]Annual Energy Summary (All)'!C22</f>
        <v>13.6788748735318</v>
      </c>
      <c r="D71" s="14">
        <f>'[3]Annual Energy Summary (All)'!D22</f>
        <v>1452.46946012647</v>
      </c>
      <c r="E71" s="14">
        <f>'[3]Annual Energy Summary (All)'!E22</f>
        <v>3719.03493633056</v>
      </c>
      <c r="F71" s="14">
        <f>'[3]Annual Energy Summary (All)'!F22</f>
        <v>4.4255000000000004</v>
      </c>
      <c r="G71" s="14">
        <f>'[3]Annual Energy Summary (All)'!G22</f>
        <v>17.007999999999999</v>
      </c>
      <c r="H71" s="15">
        <f>'[3]Customer Bills (Each)'!A23</f>
        <v>441694.99298027396</v>
      </c>
      <c r="I71" s="15">
        <f>'[3]Customer Bills (Each)'!A95</f>
        <v>1186.4751842827557</v>
      </c>
      <c r="J71" s="15">
        <f>'[3]Customer Bills (Each)'!A191</f>
        <v>442881.46816455672</v>
      </c>
      <c r="K71" s="14"/>
      <c r="L71" s="14"/>
      <c r="M71" s="14"/>
      <c r="N71" s="14"/>
      <c r="O71" s="14"/>
      <c r="P71" s="14"/>
      <c r="Q71" s="14"/>
    </row>
    <row r="72" spans="1:17" x14ac:dyDescent="0.4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ht="35.6" x14ac:dyDescent="0.9">
      <c r="A73" s="23" t="s">
        <v>17</v>
      </c>
      <c r="B73" s="17"/>
      <c r="C73" s="17"/>
      <c r="D73" s="17"/>
      <c r="E73" s="17"/>
      <c r="F73" s="17"/>
      <c r="G73" s="17"/>
      <c r="H73" s="17"/>
      <c r="I73" s="17"/>
      <c r="L73" s="35"/>
      <c r="M73" s="35"/>
      <c r="N73" s="35"/>
      <c r="O73" s="35"/>
      <c r="P73" s="35"/>
      <c r="Q73" s="35"/>
    </row>
    <row r="74" spans="1:17" ht="233.15" x14ac:dyDescent="0.4">
      <c r="A74" s="1" t="s">
        <v>0</v>
      </c>
      <c r="B74" s="1" t="s">
        <v>1</v>
      </c>
      <c r="C74" s="1" t="s">
        <v>2</v>
      </c>
      <c r="D74" s="1" t="s">
        <v>3</v>
      </c>
      <c r="E74" s="1" t="s">
        <v>4</v>
      </c>
      <c r="F74" s="1" t="s">
        <v>5</v>
      </c>
      <c r="G74" s="1" t="s">
        <v>6</v>
      </c>
      <c r="H74" s="1" t="s">
        <v>8</v>
      </c>
      <c r="I74" s="1" t="s">
        <v>9</v>
      </c>
      <c r="J74" s="1" t="s">
        <v>10</v>
      </c>
      <c r="L74" s="1"/>
      <c r="M74" s="2"/>
      <c r="N74" s="3"/>
      <c r="O74" s="2"/>
      <c r="P74" s="2"/>
      <c r="Q74" s="2"/>
    </row>
    <row r="75" spans="1:17" x14ac:dyDescent="0.4">
      <c r="A75">
        <v>0</v>
      </c>
      <c r="B75">
        <f>'[4]Annual Energy Summary (All)'!B2</f>
        <v>1466.1483350000001</v>
      </c>
      <c r="C75">
        <f>'[4]Annual Energy Summary (All)'!C2</f>
        <v>913.26365865278001</v>
      </c>
      <c r="D75">
        <f>'[4]Annual Energy Summary (All)'!D2</f>
        <v>552.88467634721997</v>
      </c>
      <c r="E75">
        <f>'[4]Annual Energy Summary (All)'!E2</f>
        <v>1123.07039967023</v>
      </c>
      <c r="F75">
        <f>'[4]Annual Energy Summary (All)'!F2</f>
        <v>1.2549999999999999</v>
      </c>
      <c r="G75">
        <f>'[4]Annual Energy Summary (All)'!G2</f>
        <v>0</v>
      </c>
      <c r="H75" s="32">
        <f>'[4]Customer Bills (Each)'!A3</f>
        <v>117093.94947828322</v>
      </c>
      <c r="I75" s="32">
        <f>'[4]Customer Bills (Each)'!A75</f>
        <v>249720.05865898845</v>
      </c>
      <c r="J75" s="32">
        <f>'[4]Customer Bills (Each)'!A171</f>
        <v>366814.00813727174</v>
      </c>
    </row>
    <row r="76" spans="1:17" x14ac:dyDescent="0.4">
      <c r="A76">
        <v>1</v>
      </c>
      <c r="B76">
        <f>'[4]Annual Energy Summary (All)'!B3</f>
        <v>1466.1483350000001</v>
      </c>
      <c r="C76">
        <f>'[4]Annual Energy Summary (All)'!C3</f>
        <v>911.61983096931499</v>
      </c>
      <c r="D76">
        <f>'[4]Annual Energy Summary (All)'!D3</f>
        <v>554.52850403068499</v>
      </c>
      <c r="E76">
        <f>'[4]Annual Energy Summary (All)'!E3</f>
        <v>1155.12820415752</v>
      </c>
      <c r="F76">
        <f>'[4]Annual Energy Summary (All)'!F3</f>
        <v>1.3049999999999999</v>
      </c>
      <c r="G76">
        <f>'[4]Annual Energy Summary (All)'!G3</f>
        <v>0</v>
      </c>
      <c r="H76" s="32">
        <f>'[4]Customer Bills (Each)'!A4</f>
        <v>118107.0347404897</v>
      </c>
      <c r="I76" s="32">
        <f>'[4]Customer Bills (Each)'!A76</f>
        <v>274116.55908651021</v>
      </c>
      <c r="J76" s="32">
        <f>'[4]Customer Bills (Each)'!A172</f>
        <v>392223.59382699977</v>
      </c>
    </row>
    <row r="77" spans="1:17" x14ac:dyDescent="0.4">
      <c r="A77">
        <v>2</v>
      </c>
      <c r="B77">
        <f>'[4]Annual Energy Summary (All)'!B4</f>
        <v>1466.1483350000001</v>
      </c>
      <c r="C77">
        <f>'[4]Annual Energy Summary (All)'!C4</f>
        <v>912.37415339782297</v>
      </c>
      <c r="D77">
        <f>'[4]Annual Energy Summary (All)'!D4</f>
        <v>553.77418160217701</v>
      </c>
      <c r="E77">
        <f>'[4]Annual Energy Summary (All)'!E4</f>
        <v>1142.04088811475</v>
      </c>
      <c r="F77">
        <f>'[4]Annual Energy Summary (All)'!F4</f>
        <v>1.3049999999999999</v>
      </c>
      <c r="G77">
        <f>'[4]Annual Energy Summary (All)'!G4</f>
        <v>0</v>
      </c>
      <c r="H77" s="32">
        <f>'[4]Customer Bills (Each)'!A5</f>
        <v>130899.60794358372</v>
      </c>
      <c r="I77" s="32">
        <f>'[4]Customer Bills (Each)'!A77</f>
        <v>293000.55652354646</v>
      </c>
      <c r="J77" s="32">
        <f>'[4]Customer Bills (Each)'!A173</f>
        <v>423900.16446713055</v>
      </c>
    </row>
    <row r="78" spans="1:17" x14ac:dyDescent="0.4">
      <c r="A78">
        <v>3</v>
      </c>
      <c r="B78">
        <f>'[4]Annual Energy Summary (All)'!B5</f>
        <v>1466.1483350000001</v>
      </c>
      <c r="C78">
        <f>'[4]Annual Energy Summary (All)'!C5</f>
        <v>913.13771051291803</v>
      </c>
      <c r="D78">
        <f>'[4]Annual Energy Summary (All)'!D5</f>
        <v>553.01062448708205</v>
      </c>
      <c r="E78">
        <f>'[4]Annual Energy Summary (All)'!E5</f>
        <v>1128.96280675856</v>
      </c>
      <c r="F78">
        <f>'[4]Annual Energy Summary (All)'!F5</f>
        <v>1.3049999999999999</v>
      </c>
      <c r="G78">
        <f>'[4]Annual Energy Summary (All)'!G5</f>
        <v>0</v>
      </c>
      <c r="H78" s="32">
        <f>'[4]Customer Bills (Each)'!A6</f>
        <v>144983.99934720501</v>
      </c>
      <c r="I78" s="32">
        <f>'[4]Customer Bills (Each)'!A78</f>
        <v>313154.32210346783</v>
      </c>
      <c r="J78" s="32">
        <f>'[4]Customer Bills (Each)'!A174</f>
        <v>458138.32145067269</v>
      </c>
    </row>
    <row r="79" spans="1:17" x14ac:dyDescent="0.4">
      <c r="A79">
        <v>4</v>
      </c>
      <c r="B79">
        <f>'[4]Annual Energy Summary (All)'!B6</f>
        <v>1466.1483350000001</v>
      </c>
      <c r="C79">
        <f>'[4]Annual Energy Summary (All)'!C6</f>
        <v>913.90837323383005</v>
      </c>
      <c r="D79">
        <f>'[4]Annual Energy Summary (All)'!D6</f>
        <v>552.23996176617004</v>
      </c>
      <c r="E79">
        <f>'[4]Annual Energy Summary (All)'!E6</f>
        <v>1115.8918310081999</v>
      </c>
      <c r="F79">
        <f>'[4]Annual Energy Summary (All)'!F6</f>
        <v>1.3049999999999999</v>
      </c>
      <c r="G79">
        <f>'[4]Annual Energy Summary (All)'!G6</f>
        <v>0</v>
      </c>
      <c r="H79" s="32">
        <f>'[4]Customer Bills (Each)'!A7</f>
        <v>160485.10671391065</v>
      </c>
      <c r="I79" s="32">
        <f>'[4]Customer Bills (Each)'!A79</f>
        <v>334660.39910245925</v>
      </c>
      <c r="J79" s="32">
        <f>'[4]Customer Bills (Each)'!A175</f>
        <v>495145.5058163699</v>
      </c>
    </row>
    <row r="80" spans="1:17" x14ac:dyDescent="0.4">
      <c r="A80">
        <v>5</v>
      </c>
      <c r="B80">
        <f>'[4]Annual Energy Summary (All)'!B7</f>
        <v>1466.1483350000001</v>
      </c>
      <c r="C80">
        <f>'[4]Annual Energy Summary (All)'!C7</f>
        <v>914.68801351054606</v>
      </c>
      <c r="D80">
        <f>'[4]Annual Energy Summary (All)'!D7</f>
        <v>551.46032148945403</v>
      </c>
      <c r="E80">
        <f>'[4]Annual Energy Summary (All)'!E7</f>
        <v>1102.82983281363</v>
      </c>
      <c r="F80">
        <f>'[4]Annual Energy Summary (All)'!F7</f>
        <v>1.3049999999999999</v>
      </c>
      <c r="G80">
        <f>'[4]Annual Energy Summary (All)'!G7</f>
        <v>0</v>
      </c>
      <c r="H80" s="32">
        <f>'[4]Customer Bills (Each)'!A8</f>
        <v>177539.53452944025</v>
      </c>
      <c r="I80" s="32">
        <f>'[4]Customer Bills (Each)'!A80</f>
        <v>357606.38335774565</v>
      </c>
      <c r="J80" s="32">
        <f>'[4]Customer Bills (Each)'!A176</f>
        <v>535145.91788718582</v>
      </c>
    </row>
    <row r="81" spans="1:10" x14ac:dyDescent="0.4">
      <c r="A81">
        <v>6</v>
      </c>
      <c r="B81">
        <f>'[4]Annual Energy Summary (All)'!B8</f>
        <v>1466.1483350000001</v>
      </c>
      <c r="C81">
        <f>'[4]Annual Energy Summary (All)'!C8</f>
        <v>915.48310403702601</v>
      </c>
      <c r="D81">
        <f>'[4]Annual Energy Summary (All)'!D8</f>
        <v>550.66523096297396</v>
      </c>
      <c r="E81">
        <f>'[4]Annual Energy Summary (All)'!E8</f>
        <v>1089.7832848688299</v>
      </c>
      <c r="F81">
        <f>'[4]Annual Energy Summary (All)'!F8</f>
        <v>1.3049999999999999</v>
      </c>
      <c r="G81">
        <f>'[4]Annual Energy Summary (All)'!G8</f>
        <v>0</v>
      </c>
      <c r="H81" s="32">
        <f>'[4]Customer Bills (Each)'!A9</f>
        <v>196296.74597874659</v>
      </c>
      <c r="I81" s="32">
        <f>'[4]Customer Bills (Each)'!A81</f>
        <v>382085.4381384055</v>
      </c>
      <c r="J81" s="32">
        <f>'[4]Customer Bills (Each)'!A177</f>
        <v>578382.18411715177</v>
      </c>
    </row>
    <row r="82" spans="1:10" x14ac:dyDescent="0.4">
      <c r="A82">
        <v>7</v>
      </c>
      <c r="B82">
        <f>'[4]Annual Energy Summary (All)'!B9</f>
        <v>1466.1483350000001</v>
      </c>
      <c r="C82">
        <f>'[4]Annual Energy Summary (All)'!C9</f>
        <v>911.04215451504001</v>
      </c>
      <c r="D82">
        <f>'[4]Annual Energy Summary (All)'!D9</f>
        <v>555.10618048495996</v>
      </c>
      <c r="E82">
        <f>'[4]Annual Energy Summary (All)'!E9</f>
        <v>1083.61675464069</v>
      </c>
      <c r="F82">
        <f>'[4]Annual Energy Summary (All)'!F9</f>
        <v>1.3160000000000001</v>
      </c>
      <c r="G82">
        <f>'[4]Annual Energy Summary (All)'!G9</f>
        <v>2.4E-2</v>
      </c>
      <c r="H82" s="32">
        <f>'[4]Customer Bills (Each)'!A10</f>
        <v>214266.66825519162</v>
      </c>
      <c r="I82" s="32">
        <f>'[4]Customer Bills (Each)'!A82</f>
        <v>407879.92364878155</v>
      </c>
      <c r="J82" s="32">
        <f>'[4]Customer Bills (Each)'!A178</f>
        <v>622146.59190397256</v>
      </c>
    </row>
    <row r="83" spans="1:10" x14ac:dyDescent="0.4">
      <c r="A83">
        <v>8</v>
      </c>
      <c r="B83">
        <f>'[4]Annual Energy Summary (All)'!B10</f>
        <v>1466.1483350000001</v>
      </c>
      <c r="C83">
        <f>'[4]Annual Energy Summary (All)'!C10</f>
        <v>884.87863862529503</v>
      </c>
      <c r="D83">
        <f>'[4]Annual Energy Summary (All)'!D10</f>
        <v>581.26969637470495</v>
      </c>
      <c r="E83">
        <f>'[4]Annual Energy Summary (All)'!E10</f>
        <v>1095.8040032864001</v>
      </c>
      <c r="F83">
        <f>'[4]Annual Energy Summary (All)'!F10</f>
        <v>1.3640000000000001</v>
      </c>
      <c r="G83">
        <f>'[4]Annual Energy Summary (All)'!G10</f>
        <v>0.14399999999999999</v>
      </c>
      <c r="H83" s="32">
        <f>'[4]Customer Bills (Each)'!A11</f>
        <v>225257.80912583598</v>
      </c>
      <c r="I83" s="32">
        <f>'[4]Customer Bills (Each)'!A83</f>
        <v>432475.65972782916</v>
      </c>
      <c r="J83" s="32">
        <f>'[4]Customer Bills (Each)'!A179</f>
        <v>657733.46885366517</v>
      </c>
    </row>
    <row r="84" spans="1:10" x14ac:dyDescent="0.4">
      <c r="A84">
        <v>9</v>
      </c>
      <c r="B84">
        <f>'[4]Annual Energy Summary (All)'!B11</f>
        <v>1466.1483350000001</v>
      </c>
      <c r="C84">
        <f>'[4]Annual Energy Summary (All)'!C11</f>
        <v>842.78989182399698</v>
      </c>
      <c r="D84">
        <f>'[4]Annual Energy Summary (All)'!D11</f>
        <v>623.35844317600299</v>
      </c>
      <c r="E84">
        <f>'[4]Annual Energy Summary (All)'!E11</f>
        <v>1130.83912985132</v>
      </c>
      <c r="F84">
        <f>'[4]Annual Energy Summary (All)'!F11</f>
        <v>1.446</v>
      </c>
      <c r="G84">
        <f>'[4]Annual Energy Summary (All)'!G11</f>
        <v>0.35599999999999998</v>
      </c>
      <c r="H84" s="32">
        <f>'[4]Customer Bills (Each)'!A12</f>
        <v>231421.55262634889</v>
      </c>
      <c r="I84" s="32">
        <f>'[4]Customer Bills (Each)'!A84</f>
        <v>453948.39729037596</v>
      </c>
      <c r="J84" s="32">
        <f>'[4]Customer Bills (Each)'!A180</f>
        <v>685369.94991672493</v>
      </c>
    </row>
    <row r="85" spans="1:10" x14ac:dyDescent="0.4">
      <c r="A85">
        <v>10</v>
      </c>
      <c r="B85">
        <f>'[4]Annual Energy Summary (All)'!B12</f>
        <v>1466.1483350000001</v>
      </c>
      <c r="C85">
        <f>'[4]Annual Energy Summary (All)'!C12</f>
        <v>809.51497234359795</v>
      </c>
      <c r="D85">
        <f>'[4]Annual Energy Summary (All)'!D12</f>
        <v>656.63336265640203</v>
      </c>
      <c r="E85">
        <f>'[4]Annual Energy Summary (All)'!E12</f>
        <v>1158.8799056456801</v>
      </c>
      <c r="F85">
        <f>'[4]Annual Energy Summary (All)'!F12</f>
        <v>1.5189999999999999</v>
      </c>
      <c r="G85">
        <f>'[4]Annual Energy Summary (All)'!G12</f>
        <v>0.57699999999999996</v>
      </c>
      <c r="H85" s="32">
        <f>'[4]Customer Bills (Each)'!A13</f>
        <v>241536.33785790668</v>
      </c>
      <c r="I85" s="32">
        <f>'[4]Customer Bills (Each)'!A85</f>
        <v>476735.25436170655</v>
      </c>
      <c r="J85" s="32">
        <f>'[4]Customer Bills (Each)'!A181</f>
        <v>718271.59221961314</v>
      </c>
    </row>
    <row r="86" spans="1:10" x14ac:dyDescent="0.4">
      <c r="A86">
        <v>11</v>
      </c>
      <c r="B86">
        <f>'[4]Annual Energy Summary (All)'!B13</f>
        <v>1466.1483350000001</v>
      </c>
      <c r="C86">
        <f>'[4]Annual Energy Summary (All)'!C13</f>
        <v>696.87924541156201</v>
      </c>
      <c r="D86">
        <f>'[4]Annual Energy Summary (All)'!D13</f>
        <v>769.26908958843796</v>
      </c>
      <c r="E86">
        <f>'[4]Annual Energy Summary (All)'!E13</f>
        <v>1307.8904130245101</v>
      </c>
      <c r="F86">
        <f>'[4]Annual Energy Summary (All)'!F13</f>
        <v>1.7484999999999999</v>
      </c>
      <c r="G86">
        <f>'[4]Annual Energy Summary (All)'!G13</f>
        <v>1.3759999999999999</v>
      </c>
      <c r="H86" s="32">
        <f>'[4]Customer Bills (Each)'!A14</f>
        <v>225141.40947040447</v>
      </c>
      <c r="I86" s="32">
        <f>'[4]Customer Bills (Each)'!A86</f>
        <v>473661.27704467293</v>
      </c>
      <c r="J86" s="32">
        <f>'[4]Customer Bills (Each)'!A182</f>
        <v>698802.68651507748</v>
      </c>
    </row>
    <row r="87" spans="1:10" x14ac:dyDescent="0.4">
      <c r="A87">
        <v>12</v>
      </c>
      <c r="B87">
        <f>'[4]Annual Energy Summary (All)'!B14</f>
        <v>1466.1483350000001</v>
      </c>
      <c r="C87">
        <f>'[4]Annual Energy Summary (All)'!C14</f>
        <v>458.30692896681501</v>
      </c>
      <c r="D87">
        <f>'[4]Annual Energy Summary (All)'!D14</f>
        <v>1007.84140603318</v>
      </c>
      <c r="E87">
        <f>'[4]Annual Energy Summary (All)'!E14</f>
        <v>1383.8356018391</v>
      </c>
      <c r="F87">
        <f>'[4]Annual Energy Summary (All)'!F14</f>
        <v>2.0190000000000001</v>
      </c>
      <c r="G87">
        <f>'[4]Annual Energy Summary (All)'!G14</f>
        <v>2.9140000000000001</v>
      </c>
      <c r="H87" s="32">
        <f>'[4]Customer Bills (Each)'!A15</f>
        <v>193755.36739742433</v>
      </c>
      <c r="I87" s="32">
        <f>'[4]Customer Bills (Each)'!A87</f>
        <v>379593.16763948149</v>
      </c>
      <c r="J87" s="32">
        <f>'[4]Customer Bills (Each)'!A183</f>
        <v>573348.53503690613</v>
      </c>
    </row>
    <row r="88" spans="1:10" x14ac:dyDescent="0.4">
      <c r="A88">
        <v>13</v>
      </c>
      <c r="B88">
        <f>'[4]Annual Energy Summary (All)'!B15</f>
        <v>1466.1483350000001</v>
      </c>
      <c r="C88">
        <f>'[4]Annual Energy Summary (All)'!C15</f>
        <v>194.36744236273199</v>
      </c>
      <c r="D88">
        <f>'[4]Annual Energy Summary (All)'!D15</f>
        <v>1271.78089263727</v>
      </c>
      <c r="E88">
        <f>'[4]Annual Energy Summary (All)'!E15</f>
        <v>1443.1162295654501</v>
      </c>
      <c r="F88">
        <f>'[4]Annual Energy Summary (All)'!F15</f>
        <v>2.3184999999999998</v>
      </c>
      <c r="G88">
        <f>'[4]Annual Energy Summary (All)'!G15</f>
        <v>4.6790000000000003</v>
      </c>
      <c r="H88" s="32">
        <f>'[4]Customer Bills (Each)'!A16</f>
        <v>160022.62985611381</v>
      </c>
      <c r="I88" s="32">
        <f>'[4]Customer Bills (Each)'!A88</f>
        <v>240157.21495258537</v>
      </c>
      <c r="J88" s="32">
        <f>'[4]Customer Bills (Each)'!A184</f>
        <v>400179.84480869904</v>
      </c>
    </row>
    <row r="89" spans="1:10" x14ac:dyDescent="0.4">
      <c r="A89">
        <v>14</v>
      </c>
      <c r="B89">
        <f>'[4]Annual Energy Summary (All)'!B16</f>
        <v>1466.1483350000001</v>
      </c>
      <c r="C89">
        <f>'[4]Annual Energy Summary (All)'!C16</f>
        <v>186.75718326510901</v>
      </c>
      <c r="D89">
        <f>'[4]Annual Energy Summary (All)'!D16</f>
        <v>1279.3911517348899</v>
      </c>
      <c r="E89">
        <f>'[4]Annual Energy Summary (All)'!E16</f>
        <v>1510.7995985305099</v>
      </c>
      <c r="F89">
        <f>'[4]Annual Energy Summary (All)'!F16</f>
        <v>2.4035000000000002</v>
      </c>
      <c r="G89">
        <f>'[4]Annual Energy Summary (All)'!G16</f>
        <v>5.375</v>
      </c>
      <c r="H89" s="32">
        <f>'[4]Customer Bills (Each)'!A17</f>
        <v>170450.95842125369</v>
      </c>
      <c r="I89" s="32">
        <f>'[4]Customer Bills (Each)'!A89</f>
        <v>256941.27603382969</v>
      </c>
      <c r="J89" s="32">
        <f>'[4]Customer Bills (Each)'!A185</f>
        <v>427392.2344550835</v>
      </c>
    </row>
    <row r="90" spans="1:10" x14ac:dyDescent="0.4">
      <c r="A90">
        <v>15</v>
      </c>
      <c r="B90">
        <f>'[4]Annual Energy Summary (All)'!B17</f>
        <v>1466.1483350000001</v>
      </c>
      <c r="C90">
        <f>'[4]Annual Energy Summary (All)'!C17</f>
        <v>184.70100382266801</v>
      </c>
      <c r="D90">
        <f>'[4]Annual Energy Summary (All)'!D17</f>
        <v>1281.4473311773299</v>
      </c>
      <c r="E90">
        <f>'[4]Annual Energy Summary (All)'!E17</f>
        <v>1558.4249954289801</v>
      </c>
      <c r="F90">
        <f>'[4]Annual Energy Summary (All)'!F17</f>
        <v>2.468</v>
      </c>
      <c r="G90">
        <f>'[4]Annual Energy Summary (All)'!G17</f>
        <v>5.97</v>
      </c>
      <c r="H90" s="32">
        <f>'[4]Customer Bills (Each)'!A18</f>
        <v>185770.05929514955</v>
      </c>
      <c r="I90" s="32">
        <f>'[4]Customer Bills (Each)'!A90</f>
        <v>275497.21355615201</v>
      </c>
      <c r="J90" s="32">
        <f>'[4]Customer Bills (Each)'!A186</f>
        <v>461267.27285130124</v>
      </c>
    </row>
    <row r="91" spans="1:10" x14ac:dyDescent="0.4">
      <c r="A91">
        <v>16</v>
      </c>
      <c r="B91">
        <f>'[4]Annual Energy Summary (All)'!B18</f>
        <v>1466.1483350000001</v>
      </c>
      <c r="C91">
        <f>'[4]Annual Energy Summary (All)'!C18</f>
        <v>155.07894459387501</v>
      </c>
      <c r="D91">
        <f>'[4]Annual Energy Summary (All)'!D18</f>
        <v>1311.06939040612</v>
      </c>
      <c r="E91">
        <f>'[4]Annual Energy Summary (All)'!E18</f>
        <v>1732.3551683774499</v>
      </c>
      <c r="F91">
        <f>'[4]Annual Energy Summary (All)'!F18</f>
        <v>2.6520000000000001</v>
      </c>
      <c r="G91">
        <f>'[4]Annual Energy Summary (All)'!G18</f>
        <v>7.1180000000000003</v>
      </c>
      <c r="H91" s="32">
        <f>'[4]Customer Bills (Each)'!A19</f>
        <v>201282.41428347351</v>
      </c>
      <c r="I91" s="32">
        <f>'[4]Customer Bills (Each)'!A91</f>
        <v>269686.407327961</v>
      </c>
      <c r="J91" s="32">
        <f>'[4]Customer Bills (Each)'!A187</f>
        <v>470968.82161143451</v>
      </c>
    </row>
    <row r="92" spans="1:10" x14ac:dyDescent="0.4">
      <c r="A92">
        <v>17</v>
      </c>
      <c r="B92">
        <f>'[4]Annual Energy Summary (All)'!B19</f>
        <v>1466.1483350000001</v>
      </c>
      <c r="C92">
        <f>'[4]Annual Energy Summary (All)'!C19</f>
        <v>76.552503083356896</v>
      </c>
      <c r="D92">
        <f>'[4]Annual Energy Summary (All)'!D19</f>
        <v>1389.59583191664</v>
      </c>
      <c r="E92">
        <f>'[4]Annual Energy Summary (All)'!E19</f>
        <v>2346.9811079809601</v>
      </c>
      <c r="F92">
        <f>'[4]Annual Energy Summary (All)'!F19</f>
        <v>3.2109999999999999</v>
      </c>
      <c r="G92">
        <f>'[4]Annual Energy Summary (All)'!G19</f>
        <v>9.5269999999999992</v>
      </c>
      <c r="H92" s="32">
        <f>'[4]Customer Bills (Each)'!A20</f>
        <v>255809.02953471991</v>
      </c>
      <c r="I92" s="32">
        <f>'[4]Customer Bills (Each)'!A92</f>
        <v>168911.28505497341</v>
      </c>
      <c r="J92" s="32">
        <f>'[4]Customer Bills (Each)'!A188</f>
        <v>424720.31458969327</v>
      </c>
    </row>
    <row r="93" spans="1:10" x14ac:dyDescent="0.4">
      <c r="A93">
        <v>18</v>
      </c>
      <c r="B93">
        <f>'[4]Annual Energy Summary (All)'!B20</f>
        <v>1466.1483350000001</v>
      </c>
      <c r="C93">
        <f>'[4]Annual Energy Summary (All)'!C20</f>
        <v>38.1392697916027</v>
      </c>
      <c r="D93">
        <f>'[4]Annual Energy Summary (All)'!D20</f>
        <v>1428.0090652084</v>
      </c>
      <c r="E93">
        <f>'[4]Annual Energy Summary (All)'!E20</f>
        <v>2892.6034836183699</v>
      </c>
      <c r="F93">
        <f>'[4]Annual Energy Summary (All)'!F20</f>
        <v>3.6930000000000001</v>
      </c>
      <c r="G93">
        <f>'[4]Annual Energy Summary (All)'!G20</f>
        <v>12.05</v>
      </c>
      <c r="H93" s="32">
        <f>'[4]Customer Bills (Each)'!A21</f>
        <v>333626.05765491264</v>
      </c>
      <c r="I93" s="32">
        <f>'[4]Customer Bills (Each)'!A93</f>
        <v>77200.899809542476</v>
      </c>
      <c r="J93" s="32">
        <f>'[4]Customer Bills (Each)'!A189</f>
        <v>410826.95746445516</v>
      </c>
    </row>
    <row r="94" spans="1:10" x14ac:dyDescent="0.4">
      <c r="A94">
        <v>19</v>
      </c>
      <c r="B94">
        <f>'[4]Annual Energy Summary (All)'!B21</f>
        <v>1466.1483350000001</v>
      </c>
      <c r="C94">
        <f>'[4]Annual Energy Summary (All)'!C21</f>
        <v>31.012304437539498</v>
      </c>
      <c r="D94">
        <f>'[4]Annual Energy Summary (All)'!D21</f>
        <v>1435.1360305624601</v>
      </c>
      <c r="E94">
        <f>'[4]Annual Energy Summary (All)'!E21</f>
        <v>3148.38936043486</v>
      </c>
      <c r="F94">
        <f>'[4]Annual Energy Summary (All)'!F21</f>
        <v>3.9215</v>
      </c>
      <c r="G94">
        <f>'[4]Annual Energy Summary (All)'!G21</f>
        <v>13.298999999999999</v>
      </c>
      <c r="H94" s="32">
        <f>'[4]Customer Bills (Each)'!A22</f>
        <v>365120.92259130004</v>
      </c>
      <c r="I94" s="32">
        <f>'[4]Customer Bills (Each)'!A94</f>
        <v>69115.028142449577</v>
      </c>
      <c r="J94" s="32">
        <f>'[4]Customer Bills (Each)'!A190</f>
        <v>434235.95073374972</v>
      </c>
    </row>
    <row r="95" spans="1:10" x14ac:dyDescent="0.4">
      <c r="A95">
        <v>20</v>
      </c>
      <c r="B95">
        <f>'[4]Annual Energy Summary (All)'!B22</f>
        <v>1466.1483350000001</v>
      </c>
      <c r="C95">
        <f>'[4]Annual Energy Summary (All)'!C22</f>
        <v>19.738439737872501</v>
      </c>
      <c r="D95">
        <f>'[4]Annual Energy Summary (All)'!D22</f>
        <v>1446.40989526213</v>
      </c>
      <c r="E95">
        <f>'[4]Annual Energy Summary (All)'!E22</f>
        <v>3492.86530737565</v>
      </c>
      <c r="F95">
        <f>'[4]Annual Energy Summary (All)'!F22</f>
        <v>4.2240000000000002</v>
      </c>
      <c r="G95">
        <f>'[4]Annual Energy Summary (All)'!G22</f>
        <v>15.81</v>
      </c>
      <c r="H95" s="32">
        <f>'[4]Customer Bills (Each)'!A23</f>
        <v>446492.2595367101</v>
      </c>
      <c r="I95" s="32">
        <f>'[4]Customer Bills (Each)'!A95</f>
        <v>5550.5913941925855</v>
      </c>
      <c r="J95" s="32">
        <f>'[4]Customer Bills (Each)'!A191</f>
        <v>452042.85093090264</v>
      </c>
    </row>
    <row r="97" spans="1:38" ht="35.6" x14ac:dyDescent="0.9">
      <c r="A97" s="23" t="s">
        <v>18</v>
      </c>
      <c r="B97" s="17"/>
      <c r="C97" s="17"/>
      <c r="D97" s="17"/>
      <c r="E97" s="17"/>
      <c r="F97" s="17"/>
      <c r="G97" s="17"/>
      <c r="H97" s="17"/>
      <c r="I97" s="17"/>
      <c r="L97" s="35"/>
      <c r="M97" s="35"/>
      <c r="N97" s="35"/>
      <c r="O97" s="35"/>
      <c r="P97" s="35"/>
      <c r="Q97" s="35"/>
    </row>
    <row r="98" spans="1:38" ht="233.15" x14ac:dyDescent="0.4">
      <c r="A98" s="1" t="s">
        <v>0</v>
      </c>
      <c r="B98" s="1" t="s">
        <v>1</v>
      </c>
      <c r="C98" s="1" t="s">
        <v>2</v>
      </c>
      <c r="D98" s="1" t="s">
        <v>3</v>
      </c>
      <c r="E98" s="1" t="s">
        <v>4</v>
      </c>
      <c r="F98" s="1" t="s">
        <v>5</v>
      </c>
      <c r="G98" s="1" t="s">
        <v>6</v>
      </c>
      <c r="H98" s="1" t="s">
        <v>8</v>
      </c>
      <c r="I98" s="1" t="s">
        <v>9</v>
      </c>
      <c r="J98" s="1" t="s">
        <v>10</v>
      </c>
      <c r="L98" s="1"/>
      <c r="M98" s="2"/>
      <c r="N98" s="3"/>
      <c r="O98" s="2"/>
      <c r="P98" s="2"/>
      <c r="Q98" s="2"/>
      <c r="T98" s="11"/>
      <c r="U98" s="11"/>
      <c r="V98" s="11"/>
      <c r="W98" s="11"/>
      <c r="X98" s="11"/>
      <c r="AA98" s="11"/>
      <c r="AB98" s="11"/>
      <c r="AC98" s="11"/>
      <c r="AD98" s="11"/>
      <c r="AE98" s="11"/>
      <c r="AH98" s="11"/>
      <c r="AI98" s="11"/>
      <c r="AJ98" s="11"/>
      <c r="AK98" s="11"/>
      <c r="AL98" s="11"/>
    </row>
    <row r="99" spans="1:38" x14ac:dyDescent="0.4">
      <c r="A99" s="14">
        <v>0</v>
      </c>
      <c r="B99" s="14">
        <f>'[5]Annual Energy Summary (All)'!B2</f>
        <v>1466.1483350000001</v>
      </c>
      <c r="C99" s="14">
        <f>'[5]Annual Energy Summary (All)'!C2</f>
        <v>912.88158078448203</v>
      </c>
      <c r="D99" s="14">
        <f>'[5]Annual Energy Summary (All)'!D2</f>
        <v>553.26675421551704</v>
      </c>
      <c r="E99" s="14">
        <f>'[5]Annual Energy Summary (All)'!E2</f>
        <v>1132.75122041434</v>
      </c>
      <c r="F99" s="14">
        <f>'[5]Annual Energy Summary (All)'!F2</f>
        <v>1.2649999999999999</v>
      </c>
      <c r="G99" s="14">
        <f>'[5]Annual Energy Summary (All)'!G2</f>
        <v>0</v>
      </c>
      <c r="H99" s="15">
        <f>'[5]Customer Bills (Each)'!A3</f>
        <v>31136.947299939307</v>
      </c>
      <c r="I99" s="15">
        <f>'[5]Customer Bills (Each)'!A75</f>
        <v>335315.09978155181</v>
      </c>
      <c r="J99" s="15">
        <f>'[5]Customer Bills (Each)'!A171</f>
        <v>366452.04708149086</v>
      </c>
      <c r="T99" s="13"/>
      <c r="U99" s="13"/>
      <c r="V99" s="13"/>
      <c r="W99" s="13"/>
      <c r="X99" s="13"/>
      <c r="AA99" s="12"/>
      <c r="AB99" s="12"/>
      <c r="AC99" s="12"/>
      <c r="AD99" s="12"/>
      <c r="AE99" s="12"/>
    </row>
    <row r="100" spans="1:38" x14ac:dyDescent="0.4">
      <c r="A100" s="14">
        <v>1</v>
      </c>
      <c r="B100" s="14">
        <f>'[5]Annual Energy Summary (All)'!B3</f>
        <v>1466.1483350000001</v>
      </c>
      <c r="C100" s="14">
        <f>'[5]Annual Energy Summary (All)'!C3</f>
        <v>911.62280888348198</v>
      </c>
      <c r="D100" s="14">
        <f>'[5]Annual Energy Summary (All)'!D3</f>
        <v>554.52552611651799</v>
      </c>
      <c r="E100" s="14">
        <f>'[5]Annual Energy Summary (All)'!E3</f>
        <v>1155.0503489100199</v>
      </c>
      <c r="F100" s="14">
        <f>'[5]Annual Energy Summary (All)'!F3</f>
        <v>1.3049999999999999</v>
      </c>
      <c r="G100" s="14">
        <f>'[5]Annual Energy Summary (All)'!G3</f>
        <v>0</v>
      </c>
      <c r="H100" s="15">
        <f>'[5]Customer Bills (Each)'!A4</f>
        <v>26758.419328261578</v>
      </c>
      <c r="I100" s="15">
        <f>'[5]Customer Bills (Each)'!A76</f>
        <v>365465.65454727714</v>
      </c>
      <c r="J100" s="15">
        <f>'[5]Customer Bills (Each)'!A172</f>
        <v>392224.07387553889</v>
      </c>
      <c r="T100" s="13"/>
      <c r="U100" s="13"/>
      <c r="V100" s="13"/>
      <c r="W100" s="13"/>
      <c r="X100" s="13"/>
      <c r="AA100" s="12"/>
      <c r="AB100" s="12"/>
      <c r="AC100" s="12"/>
      <c r="AD100" s="12"/>
      <c r="AE100" s="12"/>
    </row>
    <row r="101" spans="1:38" x14ac:dyDescent="0.4">
      <c r="A101" s="14">
        <v>2</v>
      </c>
      <c r="B101" s="14">
        <f>'[5]Annual Energy Summary (All)'!B4</f>
        <v>1466.1483350000001</v>
      </c>
      <c r="C101" s="14">
        <f>'[5]Annual Energy Summary (All)'!C4</f>
        <v>912.37719074698998</v>
      </c>
      <c r="D101" s="14">
        <f>'[5]Annual Energy Summary (All)'!D4</f>
        <v>553.77114425300999</v>
      </c>
      <c r="E101" s="14">
        <f>'[5]Annual Energy Summary (All)'!E4</f>
        <v>1141.9630923022501</v>
      </c>
      <c r="F101" s="14">
        <f>'[5]Annual Energy Summary (All)'!F4</f>
        <v>1.3049999999999999</v>
      </c>
      <c r="G101" s="14">
        <f>'[5]Annual Energy Summary (All)'!G4</f>
        <v>0</v>
      </c>
      <c r="H101" s="15">
        <f>'[5]Customer Bills (Each)'!A5</f>
        <v>33258.212395005678</v>
      </c>
      <c r="I101" s="15">
        <f>'[5]Customer Bills (Each)'!A77</f>
        <v>390642.47821834456</v>
      </c>
      <c r="J101" s="15">
        <f>'[5]Customer Bills (Each)'!A173</f>
        <v>423900.69061335083</v>
      </c>
      <c r="T101" s="13"/>
      <c r="U101" s="13"/>
      <c r="V101" s="13"/>
      <c r="W101" s="13"/>
      <c r="X101" s="13"/>
      <c r="AA101" s="12"/>
      <c r="AB101" s="12"/>
      <c r="AC101" s="12"/>
      <c r="AD101" s="12"/>
      <c r="AE101" s="12"/>
    </row>
    <row r="102" spans="1:38" x14ac:dyDescent="0.4">
      <c r="A102" s="14">
        <v>3</v>
      </c>
      <c r="B102" s="14">
        <f>'[5]Annual Energy Summary (All)'!B5</f>
        <v>1466.1483350000001</v>
      </c>
      <c r="C102" s="14">
        <f>'[5]Annual Energy Summary (All)'!C5</f>
        <v>913.14077308708499</v>
      </c>
      <c r="D102" s="14">
        <f>'[5]Annual Energy Summary (All)'!D5</f>
        <v>553.00756191291498</v>
      </c>
      <c r="E102" s="14">
        <f>'[5]Annual Energy Summary (All)'!E5</f>
        <v>1128.8850361710599</v>
      </c>
      <c r="F102" s="14">
        <f>'[5]Annual Energy Summary (All)'!F5</f>
        <v>1.3049999999999999</v>
      </c>
      <c r="G102" s="14">
        <f>'[5]Annual Energy Summary (All)'!G5</f>
        <v>0</v>
      </c>
      <c r="H102" s="15">
        <f>'[5]Customer Bills (Each)'!A6</f>
        <v>40626.71846872793</v>
      </c>
      <c r="I102" s="15">
        <f>'[5]Customer Bills (Each)'!A78</f>
        <v>417512.17656268482</v>
      </c>
      <c r="J102" s="15">
        <f>'[5]Customer Bills (Each)'!A174</f>
        <v>458138.89503141271</v>
      </c>
      <c r="T102" s="13"/>
      <c r="U102" s="13"/>
      <c r="V102" s="13"/>
      <c r="W102" s="13"/>
      <c r="X102" s="13"/>
      <c r="AA102" s="12"/>
      <c r="AB102" s="12"/>
      <c r="AC102" s="12"/>
      <c r="AD102" s="12"/>
      <c r="AE102" s="12"/>
    </row>
    <row r="103" spans="1:38" x14ac:dyDescent="0.4">
      <c r="A103" s="14">
        <v>4</v>
      </c>
      <c r="B103" s="14">
        <f>'[5]Annual Energy Summary (All)'!B6</f>
        <v>1466.1483350000001</v>
      </c>
      <c r="C103" s="14">
        <f>'[5]Annual Energy Summary (All)'!C6</f>
        <v>913.91146782632995</v>
      </c>
      <c r="D103" s="14">
        <f>'[5]Annual Energy Summary (All)'!D6</f>
        <v>552.23686717367002</v>
      </c>
      <c r="E103" s="14">
        <f>'[5]Annual Energy Summary (All)'!E6</f>
        <v>1115.81409243903</v>
      </c>
      <c r="F103" s="14">
        <f>'[5]Annual Energy Summary (All)'!F6</f>
        <v>1.3049999999999999</v>
      </c>
      <c r="G103" s="14">
        <f>'[5]Annual Energy Summary (All)'!G6</f>
        <v>0</v>
      </c>
      <c r="H103" s="15">
        <f>'[5]Customer Bills (Each)'!A7</f>
        <v>48961.332954917576</v>
      </c>
      <c r="I103" s="15">
        <f>'[5]Customer Bills (Each)'!A79</f>
        <v>446184.80518041475</v>
      </c>
      <c r="J103" s="15">
        <f>'[5]Customer Bills (Each)'!A175</f>
        <v>495146.13813533256</v>
      </c>
      <c r="T103" s="13"/>
      <c r="U103" s="13"/>
      <c r="V103" s="13"/>
      <c r="W103" s="13"/>
      <c r="X103" s="13"/>
      <c r="AA103" s="12"/>
      <c r="AB103" s="12"/>
      <c r="AC103" s="12"/>
      <c r="AD103" s="12"/>
      <c r="AE103" s="12"/>
    </row>
    <row r="104" spans="1:38" x14ac:dyDescent="0.4">
      <c r="A104" s="14">
        <v>5</v>
      </c>
      <c r="B104" s="14">
        <f>'[5]Annual Energy Summary (All)'!B7</f>
        <v>1466.1483350000001</v>
      </c>
      <c r="C104" s="14">
        <f>'[5]Annual Energy Summary (All)'!C7</f>
        <v>914.69118121471297</v>
      </c>
      <c r="D104" s="14">
        <f>'[5]Annual Energy Summary (All)'!D7</f>
        <v>551.45715378528701</v>
      </c>
      <c r="E104" s="14">
        <f>'[5]Annual Energy Summary (All)'!E7</f>
        <v>1102.75216735613</v>
      </c>
      <c r="F104" s="14">
        <f>'[5]Annual Energy Summary (All)'!F7</f>
        <v>1.3049999999999999</v>
      </c>
      <c r="G104" s="14">
        <f>'[5]Annual Energy Summary (All)'!G7</f>
        <v>0</v>
      </c>
      <c r="H104" s="15">
        <f>'[5]Customer Bills (Each)'!A8</f>
        <v>58369.474760697849</v>
      </c>
      <c r="I104" s="15">
        <f>'[5]Customer Bills (Each)'!A80</f>
        <v>476777.14205013978</v>
      </c>
      <c r="J104" s="15">
        <f>'[5]Customer Bills (Each)'!A176</f>
        <v>535146.61681083729</v>
      </c>
      <c r="T104" s="13"/>
      <c r="U104" s="13"/>
      <c r="V104" s="13"/>
      <c r="W104" s="13"/>
      <c r="X104" s="13"/>
      <c r="AA104" s="12"/>
      <c r="AB104" s="12"/>
      <c r="AC104" s="12"/>
      <c r="AD104" s="12"/>
      <c r="AE104" s="12"/>
    </row>
    <row r="105" spans="1:38" x14ac:dyDescent="0.4">
      <c r="A105" s="14">
        <v>6</v>
      </c>
      <c r="B105" s="14">
        <f>'[5]Annual Energy Summary (All)'!B8</f>
        <v>1466.1483350000001</v>
      </c>
      <c r="C105" s="14">
        <f>'[5]Annual Energy Summary (All)'!C8</f>
        <v>915.48632661898296</v>
      </c>
      <c r="D105" s="14">
        <f>'[5]Annual Energy Summary (All)'!D8</f>
        <v>550.66200838101702</v>
      </c>
      <c r="E105" s="14">
        <f>'[5]Annual Energy Summary (All)'!E8</f>
        <v>1089.70567428912</v>
      </c>
      <c r="F105" s="14">
        <f>'[5]Annual Energy Summary (All)'!F8</f>
        <v>1.3049999999999999</v>
      </c>
      <c r="G105" s="14">
        <f>'[5]Annual Energy Summary (All)'!G8</f>
        <v>0</v>
      </c>
      <c r="H105" s="15">
        <f>'[5]Customer Bills (Each)'!A9</f>
        <v>68969.566724491437</v>
      </c>
      <c r="I105" s="15">
        <f>'[5]Customer Bills (Each)'!A81</f>
        <v>509413.38181694329</v>
      </c>
      <c r="J105" s="15">
        <f>'[5]Customer Bills (Each)'!A177</f>
        <v>578382.94854143413</v>
      </c>
      <c r="T105" s="13"/>
      <c r="U105" s="13"/>
      <c r="V105" s="13"/>
      <c r="W105" s="13"/>
      <c r="X105" s="13"/>
      <c r="AA105" s="12"/>
      <c r="AB105" s="12"/>
      <c r="AC105" s="12"/>
      <c r="AD105" s="12"/>
      <c r="AE105" s="12"/>
    </row>
    <row r="106" spans="1:38" x14ac:dyDescent="0.4">
      <c r="A106" s="14">
        <v>7</v>
      </c>
      <c r="B106" s="14">
        <f>'[5]Annual Energy Summary (All)'!B9</f>
        <v>1466.1483350000001</v>
      </c>
      <c r="C106" s="14">
        <f>'[5]Annual Energy Summary (All)'!C9</f>
        <v>911.04537313503999</v>
      </c>
      <c r="D106" s="14">
        <f>'[5]Annual Energy Summary (All)'!D9</f>
        <v>555.10296186495896</v>
      </c>
      <c r="E106" s="14">
        <f>'[5]Annual Energy Summary (All)'!E9</f>
        <v>1083.53914009903</v>
      </c>
      <c r="F106" s="14">
        <f>'[5]Annual Energy Summary (All)'!F9</f>
        <v>1.3160000000000001</v>
      </c>
      <c r="G106" s="14">
        <f>'[5]Annual Energy Summary (All)'!G9</f>
        <v>2.4E-2</v>
      </c>
      <c r="H106" s="15">
        <f>'[5]Customer Bills (Each)'!A10</f>
        <v>78344.097840828166</v>
      </c>
      <c r="I106" s="15">
        <f>'[5]Customer Bills (Each)'!A82</f>
        <v>543803.32713324367</v>
      </c>
      <c r="J106" s="15">
        <f>'[5]Customer Bills (Each)'!A178</f>
        <v>622147.42497407121</v>
      </c>
      <c r="T106" s="13"/>
      <c r="U106" s="13"/>
      <c r="V106" s="13"/>
      <c r="W106" s="13"/>
      <c r="X106" s="13"/>
      <c r="AA106" s="12"/>
      <c r="AB106" s="12"/>
      <c r="AC106" s="12"/>
      <c r="AD106" s="12"/>
      <c r="AE106" s="12"/>
    </row>
    <row r="107" spans="1:38" x14ac:dyDescent="0.4">
      <c r="A107" s="14">
        <v>8</v>
      </c>
      <c r="B107" s="14">
        <f>'[5]Annual Energy Summary (All)'!B10</f>
        <v>1466.1483350000001</v>
      </c>
      <c r="C107" s="14">
        <f>'[5]Annual Energy Summary (All)'!C10</f>
        <v>911.89171321848801</v>
      </c>
      <c r="D107" s="14">
        <f>'[5]Annual Energy Summary (All)'!D10</f>
        <v>554.25662178151197</v>
      </c>
      <c r="E107" s="14">
        <f>'[5]Annual Energy Summary (All)'!E10</f>
        <v>1070.46504705863</v>
      </c>
      <c r="F107" s="14">
        <f>'[5]Annual Energy Summary (All)'!F10</f>
        <v>1.3160000000000001</v>
      </c>
      <c r="G107" s="14">
        <f>'[5]Annual Energy Summary (All)'!G10</f>
        <v>2.4E-2</v>
      </c>
      <c r="H107" s="15">
        <f>'[5]Customer Bills (Each)'!A11</f>
        <v>91527.421091518307</v>
      </c>
      <c r="I107" s="15">
        <f>'[5]Customer Bills (Each)'!A83</f>
        <v>580909.2050099409</v>
      </c>
      <c r="J107" s="15">
        <f>'[5]Customer Bills (Each)'!A179</f>
        <v>672436.62610145926</v>
      </c>
      <c r="T107" s="13"/>
      <c r="U107" s="13"/>
      <c r="V107" s="13"/>
      <c r="W107" s="13"/>
      <c r="X107" s="13"/>
      <c r="AA107" s="12"/>
      <c r="AB107" s="12"/>
      <c r="AC107" s="12"/>
      <c r="AD107" s="12"/>
      <c r="AE107" s="12"/>
    </row>
    <row r="108" spans="1:38" x14ac:dyDescent="0.4">
      <c r="A108" s="14">
        <v>9</v>
      </c>
      <c r="B108" s="14">
        <f>'[5]Annual Energy Summary (All)'!B11</f>
        <v>1466.1483350000001</v>
      </c>
      <c r="C108" s="14">
        <f>'[5]Annual Energy Summary (All)'!C11</f>
        <v>884.95432622653698</v>
      </c>
      <c r="D108" s="14">
        <f>'[5]Annual Energy Summary (All)'!D11</f>
        <v>581.194008773463</v>
      </c>
      <c r="E108" s="14">
        <f>'[5]Annual Energy Summary (All)'!E11</f>
        <v>1087.3475351320701</v>
      </c>
      <c r="F108" s="14">
        <f>'[5]Annual Energy Summary (All)'!F11</f>
        <v>1.369</v>
      </c>
      <c r="G108" s="14">
        <f>'[5]Annual Energy Summary (All)'!G11</f>
        <v>0.152</v>
      </c>
      <c r="H108" s="15">
        <f>'[5]Customer Bills (Each)'!A12</f>
        <v>94639.867377447852</v>
      </c>
      <c r="I108" s="15">
        <f>'[5]Customer Bills (Each)'!A84</f>
        <v>615897.7504329927</v>
      </c>
      <c r="J108" s="15">
        <f>'[5]Customer Bills (Each)'!A180</f>
        <v>710537.61781044072</v>
      </c>
      <c r="T108" s="13"/>
      <c r="U108" s="13"/>
      <c r="V108" s="13"/>
      <c r="W108" s="13"/>
      <c r="X108" s="13"/>
      <c r="AA108" s="12"/>
      <c r="AB108" s="12"/>
      <c r="AC108" s="12"/>
      <c r="AD108" s="12"/>
      <c r="AE108" s="12"/>
    </row>
    <row r="109" spans="1:38" x14ac:dyDescent="0.4">
      <c r="A109" s="14">
        <v>10</v>
      </c>
      <c r="B109" s="14">
        <f>'[5]Annual Energy Summary (All)'!B12</f>
        <v>1466.1483350000001</v>
      </c>
      <c r="C109" s="14">
        <f>'[5]Annual Energy Summary (All)'!C12</f>
        <v>869.62000211969098</v>
      </c>
      <c r="D109" s="14">
        <f>'[5]Annual Energy Summary (All)'!D12</f>
        <v>596.52833288030899</v>
      </c>
      <c r="E109" s="14">
        <f>'[5]Annual Energy Summary (All)'!E12</f>
        <v>1098.3446019103201</v>
      </c>
      <c r="F109" s="14">
        <f>'[5]Annual Energy Summary (All)'!F12</f>
        <v>1.409</v>
      </c>
      <c r="G109" s="14">
        <f>'[5]Annual Energy Summary (All)'!G12</f>
        <v>0.246</v>
      </c>
      <c r="H109" s="15">
        <f>'[5]Customer Bills (Each)'!A13</f>
        <v>103355.02464713453</v>
      </c>
      <c r="I109" s="15">
        <f>'[5]Customer Bills (Each)'!A85</f>
        <v>654073.97219723684</v>
      </c>
      <c r="J109" s="15">
        <f>'[5]Customer Bills (Each)'!A181</f>
        <v>757428.99684437213</v>
      </c>
      <c r="T109" s="13"/>
      <c r="U109" s="13"/>
      <c r="V109" s="13"/>
      <c r="W109" s="13"/>
      <c r="X109" s="13"/>
      <c r="AA109" s="12"/>
      <c r="AB109" s="12"/>
      <c r="AC109" s="12"/>
      <c r="AD109" s="12"/>
      <c r="AE109" s="12"/>
    </row>
    <row r="110" spans="1:38" x14ac:dyDescent="0.4">
      <c r="A110" s="14">
        <v>11</v>
      </c>
      <c r="B110" s="14">
        <f>'[5]Annual Energy Summary (All)'!B13</f>
        <v>1466.1483350000001</v>
      </c>
      <c r="C110" s="14">
        <f>'[5]Annual Energy Summary (All)'!C13</f>
        <v>827.05201387974796</v>
      </c>
      <c r="D110" s="14">
        <f>'[5]Annual Energy Summary (All)'!D13</f>
        <v>639.09632112025099</v>
      </c>
      <c r="E110" s="14">
        <f>'[5]Annual Energy Summary (All)'!E13</f>
        <v>1155.80437461612</v>
      </c>
      <c r="F110" s="14">
        <f>'[5]Annual Energy Summary (All)'!F13</f>
        <v>1.5115000000000001</v>
      </c>
      <c r="G110" s="14">
        <f>'[5]Annual Energy Summary (All)'!G13</f>
        <v>0.56000000000000005</v>
      </c>
      <c r="H110" s="15">
        <f>'[5]Customer Bills (Each)'!A14</f>
        <v>102223.76481763845</v>
      </c>
      <c r="I110" s="15">
        <f>'[5]Customer Bills (Each)'!A86</f>
        <v>687240.89002267469</v>
      </c>
      <c r="J110" s="15">
        <f>'[5]Customer Bills (Each)'!A182</f>
        <v>789464.65484031348</v>
      </c>
      <c r="T110" s="13"/>
      <c r="U110" s="13"/>
      <c r="V110" s="13"/>
      <c r="W110" s="13"/>
      <c r="X110" s="13"/>
      <c r="AA110" s="12"/>
      <c r="AB110" s="12"/>
      <c r="AC110" s="12"/>
      <c r="AD110" s="12"/>
      <c r="AE110" s="12"/>
    </row>
    <row r="111" spans="1:38" x14ac:dyDescent="0.4">
      <c r="A111" s="14">
        <v>12</v>
      </c>
      <c r="B111" s="14">
        <f>'[5]Annual Energy Summary (All)'!B14</f>
        <v>1466.1483350000001</v>
      </c>
      <c r="C111" s="14">
        <f>'[5]Annual Energy Summary (All)'!C14</f>
        <v>795.70642430550697</v>
      </c>
      <c r="D111" s="14">
        <f>'[5]Annual Energy Summary (All)'!D14</f>
        <v>670.441910694493</v>
      </c>
      <c r="E111" s="14">
        <f>'[5]Annual Energy Summary (All)'!E14</f>
        <v>1203.23018610748</v>
      </c>
      <c r="F111" s="14">
        <f>'[5]Annual Energy Summary (All)'!F14</f>
        <v>1.599</v>
      </c>
      <c r="G111" s="14">
        <f>'[5]Annual Energy Summary (All)'!G14</f>
        <v>0.83499999999999996</v>
      </c>
      <c r="H111" s="15">
        <f>'[5]Customer Bills (Each)'!A15</f>
        <v>105503.99332528011</v>
      </c>
      <c r="I111" s="15">
        <f>'[5]Customer Bills (Each)'!A87</f>
        <v>723091.65841438714</v>
      </c>
      <c r="J111" s="15">
        <f>'[5]Customer Bills (Each)'!A183</f>
        <v>828595.6517396674</v>
      </c>
      <c r="T111" s="13"/>
      <c r="U111" s="13"/>
      <c r="V111" s="13"/>
      <c r="W111" s="13"/>
      <c r="X111" s="13"/>
      <c r="AA111" s="12"/>
      <c r="AB111" s="12"/>
      <c r="AC111" s="12"/>
      <c r="AD111" s="12"/>
      <c r="AE111" s="12"/>
    </row>
    <row r="112" spans="1:38" x14ac:dyDescent="0.4">
      <c r="A112" s="14">
        <v>13</v>
      </c>
      <c r="B112" s="14">
        <f>'[5]Annual Energy Summary (All)'!B15</f>
        <v>1466.1483350000001</v>
      </c>
      <c r="C112" s="14">
        <f>'[5]Annual Energy Summary (All)'!C15</f>
        <v>741.22118028550904</v>
      </c>
      <c r="D112" s="14">
        <f>'[5]Annual Energy Summary (All)'!D15</f>
        <v>724.92715471449105</v>
      </c>
      <c r="E112" s="14">
        <f>'[5]Annual Energy Summary (All)'!E15</f>
        <v>1302.3267803400599</v>
      </c>
      <c r="F112" s="14">
        <f>'[5]Annual Energy Summary (All)'!F15</f>
        <v>1.738</v>
      </c>
      <c r="G112" s="14">
        <f>'[5]Annual Energy Summary (All)'!G15</f>
        <v>1.298</v>
      </c>
      <c r="H112" s="15">
        <f>'[5]Customer Bills (Each)'!A16</f>
        <v>103357.42536907629</v>
      </c>
      <c r="I112" s="15">
        <f>'[5]Customer Bills (Each)'!A88</f>
        <v>748781.18432866782</v>
      </c>
      <c r="J112" s="15">
        <f>'[5]Customer Bills (Each)'!A184</f>
        <v>852138.60969774437</v>
      </c>
      <c r="T112" s="13"/>
      <c r="U112" s="13"/>
      <c r="V112" s="13"/>
      <c r="W112" s="13"/>
      <c r="X112" s="13"/>
      <c r="AA112" s="12"/>
      <c r="AB112" s="12"/>
      <c r="AC112" s="12"/>
      <c r="AD112" s="12"/>
      <c r="AE112" s="12"/>
    </row>
    <row r="113" spans="1:31" x14ac:dyDescent="0.4">
      <c r="A113" s="14">
        <v>14</v>
      </c>
      <c r="B113" s="14">
        <f>'[5]Annual Energy Summary (All)'!B16</f>
        <v>1466.1483350000001</v>
      </c>
      <c r="C113" s="14">
        <f>'[5]Annual Energy Summary (All)'!C16</f>
        <v>700.95149831872504</v>
      </c>
      <c r="D113" s="14">
        <f>'[5]Annual Energy Summary (All)'!D16</f>
        <v>765.19683668127402</v>
      </c>
      <c r="E113" s="14">
        <f>'[5]Annual Energy Summary (All)'!E16</f>
        <v>1373.34001232732</v>
      </c>
      <c r="F113" s="14">
        <f>'[5]Annual Energy Summary (All)'!F16</f>
        <v>1.8485</v>
      </c>
      <c r="G113" s="14">
        <f>'[5]Annual Energy Summary (All)'!G16</f>
        <v>1.694</v>
      </c>
      <c r="H113" s="15">
        <f>'[5]Customer Bills (Each)'!A17</f>
        <v>106272.00687414892</v>
      </c>
      <c r="I113" s="15">
        <f>'[5]Customer Bills (Each)'!A89</f>
        <v>779736.15337409452</v>
      </c>
      <c r="J113" s="15">
        <f>'[5]Customer Bills (Each)'!A185</f>
        <v>886008.16024824348</v>
      </c>
      <c r="T113" s="13"/>
      <c r="U113" s="13"/>
      <c r="V113" s="13"/>
      <c r="W113" s="13"/>
      <c r="X113" s="13"/>
      <c r="AA113" s="12"/>
      <c r="AB113" s="12"/>
      <c r="AC113" s="12"/>
      <c r="AD113" s="12"/>
      <c r="AE113" s="12"/>
    </row>
    <row r="114" spans="1:31" x14ac:dyDescent="0.4">
      <c r="A114" s="14">
        <v>15</v>
      </c>
      <c r="B114" s="14">
        <f>'[5]Annual Energy Summary (All)'!B17</f>
        <v>1466.1483350000001</v>
      </c>
      <c r="C114" s="14">
        <f>'[5]Annual Energy Summary (All)'!C17</f>
        <v>636.88171001881005</v>
      </c>
      <c r="D114" s="14">
        <f>'[5]Annual Energy Summary (All)'!D17</f>
        <v>829.26662498119003</v>
      </c>
      <c r="E114" s="14">
        <f>'[5]Annual Energy Summary (All)'!E17</f>
        <v>1519.3671298167001</v>
      </c>
      <c r="F114" s="14">
        <f>'[5]Annual Energy Summary (All)'!F17</f>
        <v>2.024</v>
      </c>
      <c r="G114" s="14">
        <f>'[5]Annual Energy Summary (All)'!G17</f>
        <v>2.524</v>
      </c>
      <c r="H114" s="15">
        <f>'[5]Customer Bills (Each)'!A18</f>
        <v>102408.05218107678</v>
      </c>
      <c r="I114" s="15">
        <f>'[5]Customer Bills (Each)'!A90</f>
        <v>796796.32835373585</v>
      </c>
      <c r="J114" s="15">
        <f>'[5]Customer Bills (Each)'!A186</f>
        <v>899204.38053481223</v>
      </c>
      <c r="T114" s="13"/>
      <c r="U114" s="13"/>
      <c r="V114" s="13"/>
      <c r="W114" s="13"/>
      <c r="X114" s="13"/>
      <c r="AA114" s="12"/>
      <c r="AB114" s="12"/>
      <c r="AC114" s="12"/>
      <c r="AD114" s="12"/>
      <c r="AE114" s="12"/>
    </row>
    <row r="115" spans="1:31" x14ac:dyDescent="0.4">
      <c r="A115" s="14">
        <v>16</v>
      </c>
      <c r="B115" s="14">
        <f>'[5]Annual Energy Summary (All)'!B18</f>
        <v>1466.1483350000001</v>
      </c>
      <c r="C115" s="14">
        <f>'[5]Annual Energy Summary (All)'!C18</f>
        <v>592.50983232449198</v>
      </c>
      <c r="D115" s="14">
        <f>'[5]Annual Energy Summary (All)'!D18</f>
        <v>873.63850267550799</v>
      </c>
      <c r="E115" s="14">
        <f>'[5]Annual Energy Summary (All)'!E18</f>
        <v>1673.3700652769501</v>
      </c>
      <c r="F115" s="14">
        <f>'[5]Annual Energy Summary (All)'!F18</f>
        <v>2.19</v>
      </c>
      <c r="G115" s="14">
        <f>'[5]Annual Energy Summary (All)'!G18</f>
        <v>3.411</v>
      </c>
      <c r="H115" s="15">
        <f>'[5]Customer Bills (Each)'!A19</f>
        <v>103721.63964867692</v>
      </c>
      <c r="I115" s="15">
        <f>'[5]Customer Bills (Each)'!A91</f>
        <v>825607.76703441131</v>
      </c>
      <c r="J115" s="15">
        <f>'[5]Customer Bills (Each)'!A187</f>
        <v>929329.40668308863</v>
      </c>
      <c r="T115" s="13"/>
      <c r="U115" s="13"/>
      <c r="V115" s="13"/>
      <c r="W115" s="13"/>
      <c r="X115" s="13"/>
      <c r="AA115" s="12"/>
      <c r="AB115" s="12"/>
      <c r="AC115" s="12"/>
      <c r="AD115" s="12"/>
      <c r="AE115" s="12"/>
    </row>
    <row r="116" spans="1:31" x14ac:dyDescent="0.4">
      <c r="A116" s="14">
        <v>17</v>
      </c>
      <c r="B116" s="14">
        <f>'[5]Annual Energy Summary (All)'!B19</f>
        <v>1466.1483350000001</v>
      </c>
      <c r="C116" s="14">
        <f>'[5]Annual Energy Summary (All)'!C19</f>
        <v>561.93270319043495</v>
      </c>
      <c r="D116" s="14">
        <f>'[5]Annual Energy Summary (All)'!D19</f>
        <v>904.21563180956502</v>
      </c>
      <c r="E116" s="14">
        <f>'[5]Annual Energy Summary (All)'!E19</f>
        <v>1838.2306993183499</v>
      </c>
      <c r="F116" s="14">
        <f>'[5]Annual Energy Summary (All)'!F19</f>
        <v>2.3860000000000001</v>
      </c>
      <c r="G116" s="14">
        <f>'[5]Annual Energy Summary (All)'!G19</f>
        <v>4.1870000000000003</v>
      </c>
      <c r="H116" s="15">
        <f>'[5]Customer Bills (Each)'!A20</f>
        <v>109157.28192241218</v>
      </c>
      <c r="I116" s="15">
        <f>'[5]Customer Bills (Each)'!A92</f>
        <v>861551.7403025165</v>
      </c>
      <c r="J116" s="15">
        <f>'[5]Customer Bills (Each)'!A188</f>
        <v>970709.02222492849</v>
      </c>
      <c r="T116" s="13"/>
      <c r="U116" s="13"/>
      <c r="V116" s="13"/>
      <c r="W116" s="13"/>
      <c r="X116" s="13"/>
      <c r="AA116" s="12"/>
      <c r="AB116" s="12"/>
      <c r="AC116" s="12"/>
      <c r="AD116" s="12"/>
      <c r="AE116" s="12"/>
    </row>
    <row r="117" spans="1:31" x14ac:dyDescent="0.4">
      <c r="A117" s="14">
        <v>18</v>
      </c>
      <c r="B117" s="14">
        <f>'[5]Annual Energy Summary (All)'!B20</f>
        <v>1466.1483350000001</v>
      </c>
      <c r="C117" s="14">
        <f>'[5]Annual Energy Summary (All)'!C20</f>
        <v>537.12151120912904</v>
      </c>
      <c r="D117" s="14">
        <f>'[5]Annual Energy Summary (All)'!D20</f>
        <v>929.02682379087105</v>
      </c>
      <c r="E117" s="14">
        <f>'[5]Annual Energy Summary (All)'!E20</f>
        <v>1962.5015150269501</v>
      </c>
      <c r="F117" s="14">
        <f>'[5]Annual Energy Summary (All)'!F20</f>
        <v>2.5314999999999999</v>
      </c>
      <c r="G117" s="14">
        <f>'[5]Annual Energy Summary (All)'!G20</f>
        <v>4.9050000000000002</v>
      </c>
      <c r="H117" s="15">
        <f>'[5]Customer Bills (Each)'!A21</f>
        <v>120868.7289986859</v>
      </c>
      <c r="I117" s="15">
        <f>'[5]Customer Bills (Each)'!A93</f>
        <v>900418.43095709779</v>
      </c>
      <c r="J117" s="15">
        <f>'[5]Customer Bills (Each)'!A189</f>
        <v>1021287.1599557836</v>
      </c>
      <c r="T117" s="13"/>
      <c r="U117" s="13"/>
      <c r="V117" s="13"/>
      <c r="W117" s="13"/>
      <c r="X117" s="13"/>
      <c r="AA117" s="12"/>
      <c r="AB117" s="12"/>
      <c r="AC117" s="12"/>
      <c r="AD117" s="12"/>
      <c r="AE117" s="12"/>
    </row>
    <row r="118" spans="1:31" x14ac:dyDescent="0.4">
      <c r="A118" s="14">
        <v>19</v>
      </c>
      <c r="B118" s="14">
        <f>'[5]Annual Energy Summary (All)'!B21</f>
        <v>1466.1483350000001</v>
      </c>
      <c r="C118" s="14">
        <f>'[5]Annual Energy Summary (All)'!C21</f>
        <v>488.17296987466</v>
      </c>
      <c r="D118" s="14">
        <f>'[5]Annual Energy Summary (All)'!D21</f>
        <v>977.97536512533998</v>
      </c>
      <c r="E118" s="14">
        <f>'[5]Annual Energy Summary (All)'!E21</f>
        <v>2232.9327290801398</v>
      </c>
      <c r="F118" s="14">
        <f>'[5]Annual Energy Summary (All)'!F21</f>
        <v>2.7934999999999999</v>
      </c>
      <c r="G118" s="14">
        <f>'[5]Annual Energy Summary (All)'!G21</f>
        <v>5.8550000000000004</v>
      </c>
      <c r="H118" s="15">
        <f>'[5]Customer Bills (Each)'!A22</f>
        <v>125245.63954452572</v>
      </c>
      <c r="I118" s="15">
        <f>'[5]Customer Bills (Each)'!A94</f>
        <v>915593.52584748995</v>
      </c>
      <c r="J118" s="15">
        <f>'[5]Customer Bills (Each)'!A190</f>
        <v>1040839.1653920166</v>
      </c>
      <c r="T118" s="13"/>
      <c r="U118" s="13"/>
      <c r="V118" s="13"/>
      <c r="W118" s="13"/>
      <c r="X118" s="13"/>
      <c r="AA118" s="12"/>
      <c r="AB118" s="12"/>
      <c r="AC118" s="12"/>
      <c r="AD118" s="12"/>
      <c r="AE118" s="12"/>
    </row>
    <row r="119" spans="1:31" x14ac:dyDescent="0.4">
      <c r="A119" s="14">
        <v>20</v>
      </c>
      <c r="B119" s="14">
        <f>'[5]Annual Energy Summary (All)'!B22</f>
        <v>1466.1483350000001</v>
      </c>
      <c r="C119" s="14">
        <f>'[5]Annual Energy Summary (All)'!C22</f>
        <v>466.34015402898399</v>
      </c>
      <c r="D119" s="14">
        <f>'[5]Annual Energy Summary (All)'!D22</f>
        <v>999.80818097101599</v>
      </c>
      <c r="E119" s="14">
        <f>'[5]Annual Energy Summary (All)'!E22</f>
        <v>2445.9278002439501</v>
      </c>
      <c r="F119" s="14">
        <f>'[5]Annual Energy Summary (All)'!F22</f>
        <v>3.0045000000000002</v>
      </c>
      <c r="G119" s="14">
        <f>'[5]Annual Energy Summary (All)'!G22</f>
        <v>7.0010000000000003</v>
      </c>
      <c r="H119" s="15">
        <f>'[5]Customer Bills (Each)'!A23</f>
        <v>138245.46163085013</v>
      </c>
      <c r="I119" s="15">
        <f>'[5]Customer Bills (Each)'!A95</f>
        <v>958871.06332459312</v>
      </c>
      <c r="J119" s="15">
        <f>'[5]Customer Bills (Each)'!A191</f>
        <v>1097116.5249554429</v>
      </c>
      <c r="T119" s="13"/>
      <c r="U119" s="13"/>
      <c r="V119" s="13"/>
      <c r="W119" s="13"/>
      <c r="X119" s="13"/>
      <c r="AA119" s="12"/>
      <c r="AB119" s="12"/>
      <c r="AC119" s="12"/>
      <c r="AD119" s="12"/>
      <c r="AE119" s="12"/>
    </row>
    <row r="123" spans="1:31" x14ac:dyDescent="0.4">
      <c r="S123" s="9"/>
      <c r="T123" s="9"/>
      <c r="U123" s="9"/>
      <c r="V123" s="9"/>
      <c r="W123" s="9"/>
    </row>
    <row r="124" spans="1:31" x14ac:dyDescent="0.4">
      <c r="S124" s="9"/>
      <c r="T124" s="9"/>
      <c r="U124" s="9"/>
      <c r="V124" s="9"/>
      <c r="W124" s="9"/>
    </row>
    <row r="125" spans="1:31" x14ac:dyDescent="0.4">
      <c r="S125" s="9"/>
      <c r="T125" s="9"/>
      <c r="U125" s="9"/>
      <c r="V125" s="9"/>
      <c r="W125" s="9"/>
    </row>
    <row r="126" spans="1:31" x14ac:dyDescent="0.4">
      <c r="S126" s="9"/>
      <c r="T126" s="9"/>
      <c r="U126" s="9"/>
      <c r="V126" s="9"/>
      <c r="W126" s="9"/>
    </row>
    <row r="127" spans="1:31" x14ac:dyDescent="0.4">
      <c r="S127" s="9"/>
      <c r="T127" s="9"/>
      <c r="U127" s="9"/>
      <c r="V127" s="9"/>
      <c r="W127" s="9"/>
    </row>
    <row r="128" spans="1:31" x14ac:dyDescent="0.4">
      <c r="S128" s="9"/>
      <c r="T128" s="9"/>
      <c r="U128" s="9"/>
      <c r="V128" s="9"/>
      <c r="W128" s="9"/>
    </row>
    <row r="129" spans="19:23" x14ac:dyDescent="0.4">
      <c r="S129" s="9"/>
      <c r="T129" s="9"/>
      <c r="U129" s="9"/>
      <c r="V129" s="9"/>
      <c r="W129" s="9"/>
    </row>
    <row r="130" spans="19:23" x14ac:dyDescent="0.4">
      <c r="S130" s="9"/>
      <c r="T130" s="9"/>
      <c r="U130" s="9"/>
      <c r="V130" s="9"/>
      <c r="W130" s="9"/>
    </row>
    <row r="131" spans="19:23" x14ac:dyDescent="0.4">
      <c r="S131" s="9"/>
      <c r="T131" s="9"/>
      <c r="U131" s="9"/>
      <c r="V131" s="9"/>
      <c r="W131" s="9"/>
    </row>
    <row r="132" spans="19:23" x14ac:dyDescent="0.4">
      <c r="S132" s="9"/>
      <c r="T132" s="9"/>
      <c r="U132" s="9"/>
      <c r="V132" s="9"/>
      <c r="W132" s="9"/>
    </row>
    <row r="133" spans="19:23" x14ac:dyDescent="0.4">
      <c r="S133" s="9"/>
      <c r="T133" s="9"/>
      <c r="U133" s="9"/>
      <c r="V133" s="9"/>
      <c r="W133" s="9"/>
    </row>
    <row r="134" spans="19:23" x14ac:dyDescent="0.4">
      <c r="S134" s="9"/>
      <c r="T134" s="9"/>
      <c r="U134" s="9"/>
      <c r="V134" s="9"/>
      <c r="W134" s="9"/>
    </row>
    <row r="135" spans="19:23" x14ac:dyDescent="0.4">
      <c r="S135" s="9"/>
      <c r="T135" s="9"/>
      <c r="U135" s="9"/>
      <c r="V135" s="9"/>
      <c r="W135" s="9"/>
    </row>
    <row r="136" spans="19:23" x14ac:dyDescent="0.4">
      <c r="S136" s="9"/>
      <c r="T136" s="9"/>
      <c r="U136" s="9"/>
      <c r="V136" s="9"/>
      <c r="W136" s="9"/>
    </row>
    <row r="137" spans="19:23" x14ac:dyDescent="0.4">
      <c r="S137" s="9"/>
      <c r="T137" s="9"/>
      <c r="U137" s="9"/>
      <c r="V137" s="9"/>
      <c r="W137" s="9"/>
    </row>
    <row r="138" spans="19:23" x14ac:dyDescent="0.4">
      <c r="S138" s="9"/>
      <c r="T138" s="9"/>
      <c r="U138" s="9"/>
      <c r="V138" s="9"/>
      <c r="W138" s="9"/>
    </row>
    <row r="139" spans="19:23" x14ac:dyDescent="0.4">
      <c r="S139" s="9"/>
      <c r="T139" s="9"/>
      <c r="U139" s="9"/>
      <c r="V139" s="9"/>
      <c r="W139" s="9"/>
    </row>
    <row r="140" spans="19:23" x14ac:dyDescent="0.4">
      <c r="S140" s="9"/>
      <c r="T140" s="9"/>
      <c r="U140" s="9"/>
      <c r="V140" s="9"/>
      <c r="W140" s="9"/>
    </row>
    <row r="141" spans="19:23" x14ac:dyDescent="0.4">
      <c r="S141" s="9"/>
      <c r="T141" s="9"/>
      <c r="U141" s="9"/>
      <c r="V141" s="9"/>
      <c r="W141" s="9"/>
    </row>
    <row r="142" spans="19:23" x14ac:dyDescent="0.4">
      <c r="S142" s="9"/>
      <c r="T142" s="9"/>
      <c r="U142" s="9"/>
      <c r="V142" s="9"/>
      <c r="W142" s="9"/>
    </row>
    <row r="143" spans="19:23" x14ac:dyDescent="0.4">
      <c r="S143" s="9"/>
      <c r="T143" s="9"/>
      <c r="U143" s="9"/>
      <c r="V143" s="9"/>
      <c r="W143" s="9"/>
    </row>
    <row r="147" spans="19:23" x14ac:dyDescent="0.4">
      <c r="S147" s="9"/>
      <c r="T147" s="9"/>
      <c r="U147" s="9"/>
      <c r="V147" s="9"/>
      <c r="W147" s="9"/>
    </row>
    <row r="148" spans="19:23" x14ac:dyDescent="0.4">
      <c r="S148" s="9"/>
      <c r="T148" s="9"/>
      <c r="U148" s="9"/>
      <c r="V148" s="9"/>
      <c r="W148" s="9"/>
    </row>
    <row r="149" spans="19:23" x14ac:dyDescent="0.4">
      <c r="S149" s="9"/>
      <c r="T149" s="9"/>
      <c r="U149" s="9"/>
      <c r="V149" s="9"/>
      <c r="W149" s="9"/>
    </row>
    <row r="150" spans="19:23" x14ac:dyDescent="0.4">
      <c r="S150" s="9"/>
      <c r="T150" s="9"/>
      <c r="U150" s="9"/>
      <c r="V150" s="9"/>
      <c r="W150" s="9"/>
    </row>
    <row r="151" spans="19:23" x14ac:dyDescent="0.4">
      <c r="S151" s="9"/>
      <c r="T151" s="9"/>
      <c r="U151" s="9"/>
      <c r="V151" s="9"/>
      <c r="W151" s="9"/>
    </row>
    <row r="152" spans="19:23" x14ac:dyDescent="0.4">
      <c r="S152" s="9"/>
      <c r="T152" s="9"/>
      <c r="U152" s="9"/>
      <c r="V152" s="9"/>
      <c r="W152" s="9"/>
    </row>
    <row r="153" spans="19:23" x14ac:dyDescent="0.4">
      <c r="S153" s="9"/>
      <c r="T153" s="9"/>
      <c r="U153" s="9"/>
      <c r="V153" s="9"/>
      <c r="W153" s="9"/>
    </row>
    <row r="154" spans="19:23" x14ac:dyDescent="0.4">
      <c r="S154" s="9"/>
      <c r="T154" s="9"/>
      <c r="U154" s="9"/>
      <c r="V154" s="9"/>
      <c r="W154" s="9"/>
    </row>
    <row r="155" spans="19:23" x14ac:dyDescent="0.4">
      <c r="S155" s="9"/>
      <c r="T155" s="9"/>
      <c r="U155" s="9"/>
      <c r="V155" s="9"/>
      <c r="W155" s="9"/>
    </row>
    <row r="156" spans="19:23" x14ac:dyDescent="0.4">
      <c r="S156" s="9"/>
      <c r="T156" s="9"/>
      <c r="U156" s="9"/>
      <c r="V156" s="9"/>
      <c r="W156" s="9"/>
    </row>
    <row r="157" spans="19:23" x14ac:dyDescent="0.4">
      <c r="S157" s="9"/>
      <c r="T157" s="9"/>
      <c r="U157" s="9"/>
      <c r="V157" s="9"/>
      <c r="W157" s="9"/>
    </row>
    <row r="158" spans="19:23" x14ac:dyDescent="0.4">
      <c r="S158" s="9"/>
      <c r="T158" s="9"/>
      <c r="U158" s="9"/>
      <c r="V158" s="9"/>
      <c r="W158" s="9"/>
    </row>
    <row r="159" spans="19:23" x14ac:dyDescent="0.4">
      <c r="S159" s="9"/>
      <c r="T159" s="9"/>
      <c r="U159" s="9"/>
      <c r="V159" s="9"/>
      <c r="W159" s="9"/>
    </row>
    <row r="160" spans="19:23" x14ac:dyDescent="0.4">
      <c r="S160" s="9"/>
      <c r="T160" s="9"/>
      <c r="U160" s="9"/>
      <c r="V160" s="9"/>
      <c r="W160" s="9"/>
    </row>
    <row r="161" spans="19:23" x14ac:dyDescent="0.4">
      <c r="S161" s="9"/>
      <c r="T161" s="9"/>
      <c r="U161" s="9"/>
      <c r="V161" s="9"/>
      <c r="W161" s="9"/>
    </row>
    <row r="162" spans="19:23" x14ac:dyDescent="0.4">
      <c r="S162" s="9"/>
      <c r="T162" s="9"/>
      <c r="U162" s="9"/>
      <c r="V162" s="9"/>
      <c r="W162" s="9"/>
    </row>
    <row r="163" spans="19:23" x14ac:dyDescent="0.4">
      <c r="S163" s="9"/>
      <c r="T163" s="9"/>
      <c r="U163" s="9"/>
      <c r="V163" s="9"/>
      <c r="W163" s="9"/>
    </row>
    <row r="164" spans="19:23" x14ac:dyDescent="0.4">
      <c r="S164" s="9"/>
      <c r="T164" s="9"/>
      <c r="U164" s="9"/>
      <c r="V164" s="9"/>
      <c r="W164" s="9"/>
    </row>
    <row r="165" spans="19:23" x14ac:dyDescent="0.4">
      <c r="S165" s="9"/>
      <c r="T165" s="9"/>
      <c r="U165" s="9"/>
      <c r="V165" s="9"/>
      <c r="W165" s="9"/>
    </row>
    <row r="166" spans="19:23" x14ac:dyDescent="0.4">
      <c r="S166" s="9"/>
      <c r="T166" s="9"/>
      <c r="U166" s="9"/>
      <c r="V166" s="9"/>
      <c r="W166" s="9"/>
    </row>
    <row r="167" spans="19:23" x14ac:dyDescent="0.4">
      <c r="S167" s="9"/>
      <c r="T167" s="9"/>
      <c r="U167" s="9"/>
      <c r="V167" s="9"/>
      <c r="W167" s="9"/>
    </row>
  </sheetData>
  <mergeCells count="6">
    <mergeCell ref="L97:Q97"/>
    <mergeCell ref="AD15:AH38"/>
    <mergeCell ref="L1:Q1"/>
    <mergeCell ref="L25:Q25"/>
    <mergeCell ref="L49:Q49"/>
    <mergeCell ref="L73:Q73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f c c a d 4 - b 8 8 f - 4 b 7 2 - 9 d c 8 - 6 6 8 c 5 b 6 0 0 e 2 7 "   x m l n s = " h t t p : / / s c h e m a s . m i c r o s o f t . c o m / D a t a M a s h u p " > A A A A A B c D A A B Q S w M E F A A C A A g A 1 Y J Y T b D l P z K n A A A A + A A A A B I A H A B D b 2 5 m a W c v U G F j a 2 F n Z S 5 4 b W w g o h g A K K A U A A A A A A A A A A A A A A A A A A A A A A A A A A A A h Y 9 L C s I w F E W 3 U j J v k k b 8 U F 5 T x K k F Q R S n J c Y 2 2 L 5 K k 5 r u z Y F L c g s W t O r M 4 T 2 c w b m P 2 x 3 S v q 6 C q 2 6 t a T A h E e U k 0 K i a o 8 E i I Z 0 7 h Q u S S t j k 6 p w X O h h k t H F v j w k p n b v E j H n v q Z / Q p i 2 Y 4 D x i h 2 y 9 V a W u c / K R z X 8 5 N G h d j k o T C f t X j B R 0 J u h U C E H n P A I 2 Y s g M f h U x F F M O 7 A f C q q t c 1 2 q p M V z u g I 0 T 2 P u F f A J Q S w M E F A A C A A g A 1 Y J Y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W C W E 0 o i k e 4 D g A A A B E A A A A T A B w A R m 9 y b X V s Y X M v U 2 V j d G l v b j E u b S C i G A A o o B Q A A A A A A A A A A A A A A A A A A A A A A A A A A A A r T k 0 u y c z P U w i G 0 I b W A F B L A Q I t A B Q A A g A I A N W C W E 2 w 5 T 8 y p w A A A P g A A A A S A A A A A A A A A A A A A A A A A A A A A A B D b 2 5 m a W c v U G F j a 2 F n Z S 5 4 b W x Q S w E C L Q A U A A I A C A D V g l h N D 8 r p q 6 Q A A A D p A A A A E w A A A A A A A A A A A A A A A A D z A A A A W 0 N v b n R l b n R f V H l w Z X N d L n h t b F B L A Q I t A B Q A A g A I A N W C W E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N j H p o R O O N R q a B 2 Y M 0 Q e T c A A A A A A I A A A A A A B B m A A A A A Q A A I A A A A J 6 H J U 3 5 I 3 L a 7 C R F W g b 8 Z p N Q r F 1 9 U v z 1 3 F s v + d A A + T + W A A A A A A 6 A A A A A A g A A I A A A A M d 2 L e b 8 Y S 2 i q E v O N l b d 4 7 h v Y B c 3 D m R r 7 A G 9 B h P x v F K v U A A A A J r 2 3 l K x T s p s 8 D Y V t m + Q L L Z 4 l u 1 3 R O 1 p B K U z T 6 N V x J + a l L 4 J D T H 8 G z 4 F L i p Q k x h Y L x O G v 6 S y / J G o 4 Z G r b q f B 5 H w r + C A C 8 T V K 9 8 2 W K 9 A M 2 h k / Q A A A A G C k s F H t + G X I L Q D q p S r S Z v y 5 b E 2 / u 3 Z s g 1 w p J p O U l 5 u J b H O h g 7 Y G l x f n a i Q J c 4 o z F y G H 7 r k A i J t W + o 3 3 B O Q 4 E s E = < / D a t a M a s h u p > 
</file>

<file path=customXml/itemProps1.xml><?xml version="1.0" encoding="utf-8"?>
<ds:datastoreItem xmlns:ds="http://schemas.openxmlformats.org/officeDocument/2006/customXml" ds:itemID="{487DD660-8007-4EA6-9422-DB4EFCE15A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CapacityMap</vt:lpstr>
      <vt:lpstr>Figures</vt:lpstr>
      <vt:lpstr>Figure Data</vt:lpstr>
      <vt:lpstr>Scenario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Say</dc:creator>
  <cp:lastModifiedBy>Kelvin Say</cp:lastModifiedBy>
  <cp:lastPrinted>2018-10-20T16:30:46Z</cp:lastPrinted>
  <dcterms:created xsi:type="dcterms:W3CDTF">2018-07-25T03:46:51Z</dcterms:created>
  <dcterms:modified xsi:type="dcterms:W3CDTF">2020-04-03T03:01:41Z</dcterms:modified>
</cp:coreProperties>
</file>