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hD\Working Data\03 Shifting Sands\Sensitivity\Low\"/>
    </mc:Choice>
  </mc:AlternateContent>
  <xr:revisionPtr revIDLastSave="0" documentId="13_ncr:1_{2A3A4513-98F5-4CD8-B24A-D31E19D73AC8}" xr6:coauthVersionLast="45" xr6:coauthVersionMax="45" xr10:uidLastSave="{00000000-0000-0000-0000-000000000000}"/>
  <bookViews>
    <workbookView xWindow="-103" yWindow="-103" windowWidth="25920" windowHeight="16903" xr2:uid="{5CEF7496-0DEA-437F-8D6D-29B8BB64A4EA}"/>
  </bookViews>
  <sheets>
    <sheet name="CapacityMap" sheetId="8" r:id="rId1"/>
    <sheet name="Figures" sheetId="5" r:id="rId2"/>
    <sheet name="Figure Data" sheetId="7" r:id="rId3"/>
    <sheet name="Scenario Data" sheetId="1" r:id="rId4"/>
  </sheets>
  <externalReferences>
    <externalReference r:id="rId5"/>
    <externalReference r:id="rId6"/>
    <externalReference r:id="rId7"/>
    <externalReference r:id="rId8"/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0" i="1" l="1"/>
  <c r="I100" i="1"/>
  <c r="J100" i="1"/>
  <c r="H101" i="1"/>
  <c r="I101" i="1"/>
  <c r="J101" i="1"/>
  <c r="H102" i="1"/>
  <c r="I102" i="1"/>
  <c r="J102" i="1"/>
  <c r="H103" i="1"/>
  <c r="I103" i="1"/>
  <c r="J103" i="1"/>
  <c r="H104" i="1"/>
  <c r="I104" i="1"/>
  <c r="J104" i="1"/>
  <c r="H105" i="1"/>
  <c r="I105" i="1"/>
  <c r="J105" i="1"/>
  <c r="H106" i="1"/>
  <c r="I106" i="1"/>
  <c r="J106" i="1"/>
  <c r="H107" i="1"/>
  <c r="I107" i="1"/>
  <c r="J107" i="1"/>
  <c r="H108" i="1"/>
  <c r="I108" i="1"/>
  <c r="J108" i="1"/>
  <c r="H109" i="1"/>
  <c r="I109" i="1"/>
  <c r="J109" i="1"/>
  <c r="H110" i="1"/>
  <c r="I110" i="1"/>
  <c r="J110" i="1"/>
  <c r="H111" i="1"/>
  <c r="I111" i="1"/>
  <c r="J111" i="1"/>
  <c r="H112" i="1"/>
  <c r="I112" i="1"/>
  <c r="J112" i="1"/>
  <c r="H113" i="1"/>
  <c r="I113" i="1"/>
  <c r="J113" i="1"/>
  <c r="H114" i="1"/>
  <c r="I114" i="1"/>
  <c r="J114" i="1"/>
  <c r="H115" i="1"/>
  <c r="I115" i="1"/>
  <c r="J115" i="1"/>
  <c r="H116" i="1"/>
  <c r="I116" i="1"/>
  <c r="J116" i="1"/>
  <c r="H117" i="1"/>
  <c r="I117" i="1"/>
  <c r="J117" i="1"/>
  <c r="H118" i="1"/>
  <c r="I118" i="1"/>
  <c r="J118" i="1"/>
  <c r="H119" i="1"/>
  <c r="I119" i="1"/>
  <c r="J119" i="1"/>
  <c r="J99" i="1"/>
  <c r="I99" i="1"/>
  <c r="H99" i="1"/>
  <c r="G119" i="1"/>
  <c r="F119" i="1"/>
  <c r="E119" i="1"/>
  <c r="D119" i="1"/>
  <c r="C119" i="1"/>
  <c r="B119" i="1"/>
  <c r="G118" i="1"/>
  <c r="F118" i="1"/>
  <c r="E118" i="1"/>
  <c r="D118" i="1"/>
  <c r="C118" i="1"/>
  <c r="B118" i="1"/>
  <c r="G117" i="1"/>
  <c r="F117" i="1"/>
  <c r="E117" i="1"/>
  <c r="D117" i="1"/>
  <c r="C117" i="1"/>
  <c r="B117" i="1"/>
  <c r="G116" i="1"/>
  <c r="F116" i="1"/>
  <c r="E116" i="1"/>
  <c r="D116" i="1"/>
  <c r="C116" i="1"/>
  <c r="B116" i="1"/>
  <c r="G115" i="1"/>
  <c r="F115" i="1"/>
  <c r="E115" i="1"/>
  <c r="D115" i="1"/>
  <c r="C115" i="1"/>
  <c r="B115" i="1"/>
  <c r="G114" i="1"/>
  <c r="F114" i="1"/>
  <c r="E114" i="1"/>
  <c r="D114" i="1"/>
  <c r="C114" i="1"/>
  <c r="B114" i="1"/>
  <c r="G113" i="1"/>
  <c r="F113" i="1"/>
  <c r="E113" i="1"/>
  <c r="D113" i="1"/>
  <c r="C113" i="1"/>
  <c r="B113" i="1"/>
  <c r="G112" i="1"/>
  <c r="F112" i="1"/>
  <c r="E112" i="1"/>
  <c r="D112" i="1"/>
  <c r="C112" i="1"/>
  <c r="B112" i="1"/>
  <c r="G111" i="1"/>
  <c r="F111" i="1"/>
  <c r="E111" i="1"/>
  <c r="D111" i="1"/>
  <c r="C111" i="1"/>
  <c r="B111" i="1"/>
  <c r="G110" i="1"/>
  <c r="F110" i="1"/>
  <c r="E110" i="1"/>
  <c r="D110" i="1"/>
  <c r="C110" i="1"/>
  <c r="B110" i="1"/>
  <c r="G109" i="1"/>
  <c r="F109" i="1"/>
  <c r="E109" i="1"/>
  <c r="D109" i="1"/>
  <c r="C109" i="1"/>
  <c r="B109" i="1"/>
  <c r="G108" i="1"/>
  <c r="F108" i="1"/>
  <c r="E108" i="1"/>
  <c r="D108" i="1"/>
  <c r="C108" i="1"/>
  <c r="B108" i="1"/>
  <c r="G107" i="1"/>
  <c r="F107" i="1"/>
  <c r="E107" i="1"/>
  <c r="D107" i="1"/>
  <c r="C107" i="1"/>
  <c r="B107" i="1"/>
  <c r="G106" i="1"/>
  <c r="F106" i="1"/>
  <c r="E106" i="1"/>
  <c r="D106" i="1"/>
  <c r="C106" i="1"/>
  <c r="B106" i="1"/>
  <c r="G105" i="1"/>
  <c r="F105" i="1"/>
  <c r="E105" i="1"/>
  <c r="D105" i="1"/>
  <c r="C105" i="1"/>
  <c r="B105" i="1"/>
  <c r="G104" i="1"/>
  <c r="F104" i="1"/>
  <c r="E104" i="1"/>
  <c r="D104" i="1"/>
  <c r="C104" i="1"/>
  <c r="B104" i="1"/>
  <c r="G103" i="1"/>
  <c r="F103" i="1"/>
  <c r="E103" i="1"/>
  <c r="D103" i="1"/>
  <c r="C103" i="1"/>
  <c r="B103" i="1"/>
  <c r="G102" i="1"/>
  <c r="F102" i="1"/>
  <c r="E102" i="1"/>
  <c r="D102" i="1"/>
  <c r="C102" i="1"/>
  <c r="B102" i="1"/>
  <c r="G101" i="1"/>
  <c r="F101" i="1"/>
  <c r="E101" i="1"/>
  <c r="D101" i="1"/>
  <c r="C101" i="1"/>
  <c r="B101" i="1"/>
  <c r="G100" i="1"/>
  <c r="F100" i="1"/>
  <c r="E100" i="1"/>
  <c r="D100" i="1"/>
  <c r="C100" i="1"/>
  <c r="B100" i="1"/>
  <c r="G99" i="1"/>
  <c r="F99" i="1"/>
  <c r="E99" i="1"/>
  <c r="D99" i="1"/>
  <c r="C99" i="1"/>
  <c r="B99" i="1"/>
  <c r="H76" i="1" l="1"/>
  <c r="I76" i="1"/>
  <c r="J76" i="1"/>
  <c r="H77" i="1"/>
  <c r="I77" i="1"/>
  <c r="J77" i="1"/>
  <c r="H78" i="1"/>
  <c r="I78" i="1"/>
  <c r="J78" i="1"/>
  <c r="H79" i="1"/>
  <c r="I79" i="1"/>
  <c r="J79" i="1"/>
  <c r="H80" i="1"/>
  <c r="I80" i="1"/>
  <c r="J80" i="1"/>
  <c r="H81" i="1"/>
  <c r="I81" i="1"/>
  <c r="J81" i="1"/>
  <c r="H82" i="1"/>
  <c r="I82" i="1"/>
  <c r="J82" i="1"/>
  <c r="H83" i="1"/>
  <c r="I83" i="1"/>
  <c r="J83" i="1"/>
  <c r="H84" i="1"/>
  <c r="I84" i="1"/>
  <c r="J84" i="1"/>
  <c r="H85" i="1"/>
  <c r="I85" i="1"/>
  <c r="J85" i="1"/>
  <c r="H86" i="1"/>
  <c r="I86" i="1"/>
  <c r="J86" i="1"/>
  <c r="H87" i="1"/>
  <c r="I87" i="1"/>
  <c r="J87" i="1"/>
  <c r="H88" i="1"/>
  <c r="I88" i="1"/>
  <c r="J88" i="1"/>
  <c r="H89" i="1"/>
  <c r="I89" i="1"/>
  <c r="J89" i="1"/>
  <c r="H90" i="1"/>
  <c r="I90" i="1"/>
  <c r="J90" i="1"/>
  <c r="H91" i="1"/>
  <c r="I91" i="1"/>
  <c r="J91" i="1"/>
  <c r="H92" i="1"/>
  <c r="I92" i="1"/>
  <c r="J92" i="1"/>
  <c r="H93" i="1"/>
  <c r="I93" i="1"/>
  <c r="J93" i="1"/>
  <c r="H94" i="1"/>
  <c r="I94" i="1"/>
  <c r="J94" i="1"/>
  <c r="H95" i="1"/>
  <c r="I95" i="1"/>
  <c r="J95" i="1"/>
  <c r="J75" i="1"/>
  <c r="I75" i="1"/>
  <c r="H75" i="1"/>
  <c r="G95" i="1"/>
  <c r="F95" i="1"/>
  <c r="E95" i="1"/>
  <c r="D95" i="1"/>
  <c r="C95" i="1"/>
  <c r="B95" i="1"/>
  <c r="G94" i="1"/>
  <c r="F94" i="1"/>
  <c r="E94" i="1"/>
  <c r="D94" i="1"/>
  <c r="C94" i="1"/>
  <c r="B94" i="1"/>
  <c r="G93" i="1"/>
  <c r="F93" i="1"/>
  <c r="E93" i="1"/>
  <c r="D93" i="1"/>
  <c r="C93" i="1"/>
  <c r="B93" i="1"/>
  <c r="G92" i="1"/>
  <c r="F92" i="1"/>
  <c r="E92" i="1"/>
  <c r="D92" i="1"/>
  <c r="C92" i="1"/>
  <c r="B92" i="1"/>
  <c r="G91" i="1"/>
  <c r="F91" i="1"/>
  <c r="E91" i="1"/>
  <c r="D91" i="1"/>
  <c r="C91" i="1"/>
  <c r="B91" i="1"/>
  <c r="G90" i="1"/>
  <c r="F90" i="1"/>
  <c r="E90" i="1"/>
  <c r="D90" i="1"/>
  <c r="C90" i="1"/>
  <c r="B90" i="1"/>
  <c r="G89" i="1"/>
  <c r="F89" i="1"/>
  <c r="E89" i="1"/>
  <c r="D89" i="1"/>
  <c r="C89" i="1"/>
  <c r="B89" i="1"/>
  <c r="G88" i="1"/>
  <c r="F88" i="1"/>
  <c r="E88" i="1"/>
  <c r="D88" i="1"/>
  <c r="C88" i="1"/>
  <c r="B88" i="1"/>
  <c r="G87" i="1"/>
  <c r="F87" i="1"/>
  <c r="E87" i="1"/>
  <c r="D87" i="1"/>
  <c r="C87" i="1"/>
  <c r="B87" i="1"/>
  <c r="G86" i="1"/>
  <c r="F86" i="1"/>
  <c r="E86" i="1"/>
  <c r="D86" i="1"/>
  <c r="C86" i="1"/>
  <c r="B86" i="1"/>
  <c r="G85" i="1"/>
  <c r="F85" i="1"/>
  <c r="E85" i="1"/>
  <c r="D85" i="1"/>
  <c r="C85" i="1"/>
  <c r="B85" i="1"/>
  <c r="G84" i="1"/>
  <c r="F84" i="1"/>
  <c r="E84" i="1"/>
  <c r="D84" i="1"/>
  <c r="C84" i="1"/>
  <c r="B84" i="1"/>
  <c r="G83" i="1"/>
  <c r="F83" i="1"/>
  <c r="E83" i="1"/>
  <c r="D83" i="1"/>
  <c r="C83" i="1"/>
  <c r="B83" i="1"/>
  <c r="G82" i="1"/>
  <c r="F82" i="1"/>
  <c r="E82" i="1"/>
  <c r="D82" i="1"/>
  <c r="C82" i="1"/>
  <c r="B82" i="1"/>
  <c r="G81" i="1"/>
  <c r="F81" i="1"/>
  <c r="E81" i="1"/>
  <c r="D81" i="1"/>
  <c r="C81" i="1"/>
  <c r="B81" i="1"/>
  <c r="G80" i="1"/>
  <c r="F80" i="1"/>
  <c r="E80" i="1"/>
  <c r="D80" i="1"/>
  <c r="C80" i="1"/>
  <c r="B80" i="1"/>
  <c r="G79" i="1"/>
  <c r="F79" i="1"/>
  <c r="E79" i="1"/>
  <c r="D79" i="1"/>
  <c r="C79" i="1"/>
  <c r="B79" i="1"/>
  <c r="G78" i="1"/>
  <c r="F78" i="1"/>
  <c r="E78" i="1"/>
  <c r="D78" i="1"/>
  <c r="C78" i="1"/>
  <c r="B78" i="1"/>
  <c r="G77" i="1"/>
  <c r="F77" i="1"/>
  <c r="E77" i="1"/>
  <c r="D77" i="1"/>
  <c r="C77" i="1"/>
  <c r="B77" i="1"/>
  <c r="G76" i="1"/>
  <c r="F76" i="1"/>
  <c r="E76" i="1"/>
  <c r="D76" i="1"/>
  <c r="C76" i="1"/>
  <c r="B76" i="1"/>
  <c r="G75" i="1"/>
  <c r="F75" i="1"/>
  <c r="E75" i="1"/>
  <c r="D75" i="1"/>
  <c r="C75" i="1"/>
  <c r="B75" i="1"/>
  <c r="H52" i="1" l="1"/>
  <c r="I52" i="1"/>
  <c r="J52" i="1"/>
  <c r="H53" i="1"/>
  <c r="I53" i="1"/>
  <c r="J53" i="1"/>
  <c r="H54" i="1"/>
  <c r="I54" i="1"/>
  <c r="J54" i="1"/>
  <c r="H55" i="1"/>
  <c r="I55" i="1"/>
  <c r="J55" i="1"/>
  <c r="H56" i="1"/>
  <c r="I56" i="1"/>
  <c r="J56" i="1"/>
  <c r="H57" i="1"/>
  <c r="I57" i="1"/>
  <c r="J57" i="1"/>
  <c r="H58" i="1"/>
  <c r="I58" i="1"/>
  <c r="J58" i="1"/>
  <c r="H59" i="1"/>
  <c r="I59" i="1"/>
  <c r="J59" i="1"/>
  <c r="H60" i="1"/>
  <c r="I60" i="1"/>
  <c r="J60" i="1"/>
  <c r="H61" i="1"/>
  <c r="I61" i="1"/>
  <c r="J61" i="1"/>
  <c r="H62" i="1"/>
  <c r="I62" i="1"/>
  <c r="J62" i="1"/>
  <c r="H63" i="1"/>
  <c r="I63" i="1"/>
  <c r="J63" i="1"/>
  <c r="H64" i="1"/>
  <c r="I64" i="1"/>
  <c r="J64" i="1"/>
  <c r="H65" i="1"/>
  <c r="I65" i="1"/>
  <c r="J65" i="1"/>
  <c r="H66" i="1"/>
  <c r="I66" i="1"/>
  <c r="J66" i="1"/>
  <c r="H67" i="1"/>
  <c r="I67" i="1"/>
  <c r="J67" i="1"/>
  <c r="H68" i="1"/>
  <c r="I68" i="1"/>
  <c r="J68" i="1"/>
  <c r="H69" i="1"/>
  <c r="I69" i="1"/>
  <c r="J69" i="1"/>
  <c r="H70" i="1"/>
  <c r="I70" i="1"/>
  <c r="J70" i="1"/>
  <c r="H71" i="1"/>
  <c r="I71" i="1"/>
  <c r="J71" i="1"/>
  <c r="J51" i="1"/>
  <c r="I51" i="1"/>
  <c r="H51" i="1"/>
  <c r="G71" i="1"/>
  <c r="F71" i="1"/>
  <c r="E71" i="1"/>
  <c r="D71" i="1"/>
  <c r="C71" i="1"/>
  <c r="B71" i="1"/>
  <c r="G70" i="1"/>
  <c r="F70" i="1"/>
  <c r="E70" i="1"/>
  <c r="D70" i="1"/>
  <c r="C70" i="1"/>
  <c r="B70" i="1"/>
  <c r="G69" i="1"/>
  <c r="F69" i="1"/>
  <c r="E69" i="1"/>
  <c r="D69" i="1"/>
  <c r="C69" i="1"/>
  <c r="B69" i="1"/>
  <c r="G68" i="1"/>
  <c r="F68" i="1"/>
  <c r="E68" i="1"/>
  <c r="D68" i="1"/>
  <c r="C68" i="1"/>
  <c r="B68" i="1"/>
  <c r="G67" i="1"/>
  <c r="F67" i="1"/>
  <c r="E67" i="1"/>
  <c r="D67" i="1"/>
  <c r="C67" i="1"/>
  <c r="B67" i="1"/>
  <c r="G66" i="1"/>
  <c r="F66" i="1"/>
  <c r="E66" i="1"/>
  <c r="D66" i="1"/>
  <c r="C66" i="1"/>
  <c r="B66" i="1"/>
  <c r="G65" i="1"/>
  <c r="F65" i="1"/>
  <c r="E65" i="1"/>
  <c r="D65" i="1"/>
  <c r="C65" i="1"/>
  <c r="B65" i="1"/>
  <c r="G64" i="1"/>
  <c r="F64" i="1"/>
  <c r="E64" i="1"/>
  <c r="D64" i="1"/>
  <c r="C64" i="1"/>
  <c r="B64" i="1"/>
  <c r="G63" i="1"/>
  <c r="F63" i="1"/>
  <c r="E63" i="1"/>
  <c r="D63" i="1"/>
  <c r="C63" i="1"/>
  <c r="B63" i="1"/>
  <c r="G62" i="1"/>
  <c r="F62" i="1"/>
  <c r="E62" i="1"/>
  <c r="D62" i="1"/>
  <c r="C62" i="1"/>
  <c r="B62" i="1"/>
  <c r="G61" i="1"/>
  <c r="F61" i="1"/>
  <c r="E61" i="1"/>
  <c r="D61" i="1"/>
  <c r="C61" i="1"/>
  <c r="B61" i="1"/>
  <c r="G60" i="1"/>
  <c r="F60" i="1"/>
  <c r="E60" i="1"/>
  <c r="D60" i="1"/>
  <c r="C60" i="1"/>
  <c r="B60" i="1"/>
  <c r="G59" i="1"/>
  <c r="F59" i="1"/>
  <c r="E59" i="1"/>
  <c r="D59" i="1"/>
  <c r="C59" i="1"/>
  <c r="B59" i="1"/>
  <c r="G58" i="1"/>
  <c r="F58" i="1"/>
  <c r="E58" i="1"/>
  <c r="D58" i="1"/>
  <c r="C58" i="1"/>
  <c r="B58" i="1"/>
  <c r="G57" i="1"/>
  <c r="F57" i="1"/>
  <c r="E57" i="1"/>
  <c r="D57" i="1"/>
  <c r="C57" i="1"/>
  <c r="B57" i="1"/>
  <c r="G56" i="1"/>
  <c r="F56" i="1"/>
  <c r="E56" i="1"/>
  <c r="D56" i="1"/>
  <c r="C56" i="1"/>
  <c r="B56" i="1"/>
  <c r="G55" i="1"/>
  <c r="F55" i="1"/>
  <c r="E55" i="1"/>
  <c r="D55" i="1"/>
  <c r="C55" i="1"/>
  <c r="B55" i="1"/>
  <c r="G54" i="1"/>
  <c r="F54" i="1"/>
  <c r="E54" i="1"/>
  <c r="D54" i="1"/>
  <c r="C54" i="1"/>
  <c r="B54" i="1"/>
  <c r="G53" i="1"/>
  <c r="F53" i="1"/>
  <c r="E53" i="1"/>
  <c r="D53" i="1"/>
  <c r="C53" i="1"/>
  <c r="B53" i="1"/>
  <c r="G52" i="1"/>
  <c r="F52" i="1"/>
  <c r="E52" i="1"/>
  <c r="D52" i="1"/>
  <c r="C52" i="1"/>
  <c r="B52" i="1"/>
  <c r="G51" i="1"/>
  <c r="F51" i="1"/>
  <c r="E51" i="1"/>
  <c r="D51" i="1"/>
  <c r="C51" i="1"/>
  <c r="B51" i="1"/>
  <c r="H28" i="1" l="1"/>
  <c r="I28" i="1"/>
  <c r="J28" i="1"/>
  <c r="H29" i="1"/>
  <c r="I29" i="1"/>
  <c r="J29" i="1"/>
  <c r="H30" i="1"/>
  <c r="I30" i="1"/>
  <c r="J30" i="1"/>
  <c r="H31" i="1"/>
  <c r="I31" i="1"/>
  <c r="J31" i="1"/>
  <c r="H32" i="1"/>
  <c r="I32" i="1"/>
  <c r="J32" i="1"/>
  <c r="H33" i="1"/>
  <c r="I33" i="1"/>
  <c r="J33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H41" i="1"/>
  <c r="I41" i="1"/>
  <c r="J41" i="1"/>
  <c r="H42" i="1"/>
  <c r="I42" i="1"/>
  <c r="J4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J27" i="1"/>
  <c r="I27" i="1"/>
  <c r="H27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3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H3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  <c r="G5" i="1"/>
  <c r="F5" i="1"/>
  <c r="E5" i="1"/>
  <c r="D5" i="1"/>
  <c r="C5" i="1"/>
  <c r="B5" i="1"/>
  <c r="G4" i="1"/>
  <c r="F4" i="1"/>
  <c r="E4" i="1"/>
  <c r="D4" i="1"/>
  <c r="C4" i="1"/>
  <c r="B4" i="1"/>
  <c r="G3" i="1"/>
  <c r="F3" i="1"/>
  <c r="E3" i="1"/>
  <c r="D3" i="1"/>
  <c r="C3" i="1"/>
  <c r="B3" i="1"/>
  <c r="B160" i="7" l="1"/>
  <c r="C160" i="7"/>
  <c r="D160" i="7"/>
  <c r="E160" i="7"/>
  <c r="F160" i="7"/>
  <c r="B141" i="7" l="1"/>
  <c r="C141" i="7"/>
  <c r="D141" i="7"/>
  <c r="E141" i="7"/>
  <c r="F141" i="7"/>
  <c r="B142" i="7"/>
  <c r="C142" i="7"/>
  <c r="D142" i="7"/>
  <c r="E142" i="7"/>
  <c r="F142" i="7"/>
  <c r="B143" i="7"/>
  <c r="C143" i="7"/>
  <c r="D143" i="7"/>
  <c r="E143" i="7"/>
  <c r="F143" i="7"/>
  <c r="B144" i="7"/>
  <c r="C144" i="7"/>
  <c r="D144" i="7"/>
  <c r="E144" i="7"/>
  <c r="F144" i="7"/>
  <c r="B145" i="7"/>
  <c r="C145" i="7"/>
  <c r="D145" i="7"/>
  <c r="E145" i="7"/>
  <c r="F145" i="7"/>
  <c r="B146" i="7"/>
  <c r="C146" i="7"/>
  <c r="D146" i="7"/>
  <c r="E146" i="7"/>
  <c r="F146" i="7"/>
  <c r="B147" i="7"/>
  <c r="C147" i="7"/>
  <c r="D147" i="7"/>
  <c r="E147" i="7"/>
  <c r="F147" i="7"/>
  <c r="B148" i="7"/>
  <c r="C148" i="7"/>
  <c r="D148" i="7"/>
  <c r="E148" i="7"/>
  <c r="F148" i="7"/>
  <c r="B149" i="7"/>
  <c r="C149" i="7"/>
  <c r="D149" i="7"/>
  <c r="E149" i="7"/>
  <c r="F149" i="7"/>
  <c r="B150" i="7"/>
  <c r="C150" i="7"/>
  <c r="D150" i="7"/>
  <c r="E150" i="7"/>
  <c r="F150" i="7"/>
  <c r="B151" i="7"/>
  <c r="C151" i="7"/>
  <c r="D151" i="7"/>
  <c r="E151" i="7"/>
  <c r="F151" i="7"/>
  <c r="B152" i="7"/>
  <c r="C152" i="7"/>
  <c r="D152" i="7"/>
  <c r="E152" i="7"/>
  <c r="F152" i="7"/>
  <c r="B153" i="7"/>
  <c r="C153" i="7"/>
  <c r="D153" i="7"/>
  <c r="E153" i="7"/>
  <c r="F153" i="7"/>
  <c r="B154" i="7"/>
  <c r="C154" i="7"/>
  <c r="D154" i="7"/>
  <c r="E154" i="7"/>
  <c r="F154" i="7"/>
  <c r="B155" i="7"/>
  <c r="C155" i="7"/>
  <c r="D155" i="7"/>
  <c r="E155" i="7"/>
  <c r="F155" i="7"/>
  <c r="B156" i="7"/>
  <c r="C156" i="7"/>
  <c r="D156" i="7"/>
  <c r="E156" i="7"/>
  <c r="F156" i="7"/>
  <c r="B157" i="7"/>
  <c r="C157" i="7"/>
  <c r="D157" i="7"/>
  <c r="E157" i="7"/>
  <c r="F157" i="7"/>
  <c r="B158" i="7"/>
  <c r="C158" i="7"/>
  <c r="D158" i="7"/>
  <c r="E158" i="7"/>
  <c r="F158" i="7"/>
  <c r="B159" i="7"/>
  <c r="C159" i="7"/>
  <c r="D159" i="7"/>
  <c r="E159" i="7"/>
  <c r="F159" i="7"/>
  <c r="B118" i="7"/>
  <c r="C118" i="7"/>
  <c r="D118" i="7"/>
  <c r="E118" i="7"/>
  <c r="F118" i="7"/>
  <c r="B119" i="7"/>
  <c r="C119" i="7"/>
  <c r="D119" i="7"/>
  <c r="E119" i="7"/>
  <c r="F119" i="7"/>
  <c r="B120" i="7"/>
  <c r="C120" i="7"/>
  <c r="D120" i="7"/>
  <c r="E120" i="7"/>
  <c r="F120" i="7"/>
  <c r="B121" i="7"/>
  <c r="C121" i="7"/>
  <c r="D121" i="7"/>
  <c r="E121" i="7"/>
  <c r="F121" i="7"/>
  <c r="B122" i="7"/>
  <c r="C122" i="7"/>
  <c r="D122" i="7"/>
  <c r="E122" i="7"/>
  <c r="F122" i="7"/>
  <c r="B123" i="7"/>
  <c r="C123" i="7"/>
  <c r="D123" i="7"/>
  <c r="E123" i="7"/>
  <c r="F123" i="7"/>
  <c r="B124" i="7"/>
  <c r="C124" i="7"/>
  <c r="D124" i="7"/>
  <c r="E124" i="7"/>
  <c r="F124" i="7"/>
  <c r="B125" i="7"/>
  <c r="C125" i="7"/>
  <c r="D125" i="7"/>
  <c r="E125" i="7"/>
  <c r="F125" i="7"/>
  <c r="B126" i="7"/>
  <c r="C126" i="7"/>
  <c r="D126" i="7"/>
  <c r="E126" i="7"/>
  <c r="F126" i="7"/>
  <c r="B127" i="7"/>
  <c r="C127" i="7"/>
  <c r="D127" i="7"/>
  <c r="E127" i="7"/>
  <c r="F127" i="7"/>
  <c r="B128" i="7"/>
  <c r="C128" i="7"/>
  <c r="D128" i="7"/>
  <c r="E128" i="7"/>
  <c r="F128" i="7"/>
  <c r="B129" i="7"/>
  <c r="C129" i="7"/>
  <c r="D129" i="7"/>
  <c r="E129" i="7"/>
  <c r="F129" i="7"/>
  <c r="B130" i="7"/>
  <c r="C130" i="7"/>
  <c r="D130" i="7"/>
  <c r="E130" i="7"/>
  <c r="F130" i="7"/>
  <c r="B131" i="7"/>
  <c r="C131" i="7"/>
  <c r="D131" i="7"/>
  <c r="E131" i="7"/>
  <c r="F131" i="7"/>
  <c r="B132" i="7"/>
  <c r="C132" i="7"/>
  <c r="D132" i="7"/>
  <c r="E132" i="7"/>
  <c r="F132" i="7"/>
  <c r="B133" i="7"/>
  <c r="C133" i="7"/>
  <c r="D133" i="7"/>
  <c r="E133" i="7"/>
  <c r="F133" i="7"/>
  <c r="B134" i="7"/>
  <c r="C134" i="7"/>
  <c r="D134" i="7"/>
  <c r="E134" i="7"/>
  <c r="F134" i="7"/>
  <c r="B135" i="7"/>
  <c r="C135" i="7"/>
  <c r="D135" i="7"/>
  <c r="E135" i="7"/>
  <c r="F135" i="7"/>
  <c r="B136" i="7"/>
  <c r="C136" i="7"/>
  <c r="D136" i="7"/>
  <c r="E136" i="7"/>
  <c r="F136" i="7"/>
  <c r="B137" i="7"/>
  <c r="C137" i="7"/>
  <c r="D137" i="7"/>
  <c r="E137" i="7"/>
  <c r="F137" i="7"/>
  <c r="B95" i="7"/>
  <c r="C95" i="7"/>
  <c r="D95" i="7"/>
  <c r="E95" i="7"/>
  <c r="F95" i="7"/>
  <c r="B96" i="7"/>
  <c r="C96" i="7"/>
  <c r="D96" i="7"/>
  <c r="E96" i="7"/>
  <c r="F96" i="7"/>
  <c r="B97" i="7"/>
  <c r="C97" i="7"/>
  <c r="D97" i="7"/>
  <c r="E97" i="7"/>
  <c r="F97" i="7"/>
  <c r="B98" i="7"/>
  <c r="C98" i="7"/>
  <c r="D98" i="7"/>
  <c r="E98" i="7"/>
  <c r="F98" i="7"/>
  <c r="B99" i="7"/>
  <c r="C99" i="7"/>
  <c r="D99" i="7"/>
  <c r="E99" i="7"/>
  <c r="F99" i="7"/>
  <c r="B100" i="7"/>
  <c r="C100" i="7"/>
  <c r="D100" i="7"/>
  <c r="E100" i="7"/>
  <c r="F100" i="7"/>
  <c r="B101" i="7"/>
  <c r="C101" i="7"/>
  <c r="D101" i="7"/>
  <c r="E101" i="7"/>
  <c r="F101" i="7"/>
  <c r="B102" i="7"/>
  <c r="C102" i="7"/>
  <c r="D102" i="7"/>
  <c r="E102" i="7"/>
  <c r="F102" i="7"/>
  <c r="B103" i="7"/>
  <c r="C103" i="7"/>
  <c r="D103" i="7"/>
  <c r="E103" i="7"/>
  <c r="F103" i="7"/>
  <c r="B104" i="7"/>
  <c r="C104" i="7"/>
  <c r="D104" i="7"/>
  <c r="E104" i="7"/>
  <c r="F104" i="7"/>
  <c r="B105" i="7"/>
  <c r="C105" i="7"/>
  <c r="D105" i="7"/>
  <c r="E105" i="7"/>
  <c r="F105" i="7"/>
  <c r="B106" i="7"/>
  <c r="C106" i="7"/>
  <c r="D106" i="7"/>
  <c r="E106" i="7"/>
  <c r="F106" i="7"/>
  <c r="B107" i="7"/>
  <c r="C107" i="7"/>
  <c r="D107" i="7"/>
  <c r="E107" i="7"/>
  <c r="F107" i="7"/>
  <c r="B108" i="7"/>
  <c r="C108" i="7"/>
  <c r="D108" i="7"/>
  <c r="E108" i="7"/>
  <c r="F108" i="7"/>
  <c r="B109" i="7"/>
  <c r="C109" i="7"/>
  <c r="D109" i="7"/>
  <c r="E109" i="7"/>
  <c r="F109" i="7"/>
  <c r="B110" i="7"/>
  <c r="C110" i="7"/>
  <c r="D110" i="7"/>
  <c r="E110" i="7"/>
  <c r="F110" i="7"/>
  <c r="B111" i="7"/>
  <c r="C111" i="7"/>
  <c r="D111" i="7"/>
  <c r="E111" i="7"/>
  <c r="F111" i="7"/>
  <c r="B112" i="7"/>
  <c r="C112" i="7"/>
  <c r="D112" i="7"/>
  <c r="E112" i="7"/>
  <c r="F112" i="7"/>
  <c r="B113" i="7"/>
  <c r="C113" i="7"/>
  <c r="D113" i="7"/>
  <c r="E113" i="7"/>
  <c r="F113" i="7"/>
  <c r="B114" i="7"/>
  <c r="C114" i="7"/>
  <c r="D114" i="7"/>
  <c r="E114" i="7"/>
  <c r="F114" i="7"/>
  <c r="B72" i="7" l="1"/>
  <c r="B26" i="8" s="1"/>
  <c r="I26" i="8" s="1"/>
  <c r="P26" i="8" s="1"/>
  <c r="C72" i="7"/>
  <c r="C26" i="8" s="1"/>
  <c r="J26" i="8" s="1"/>
  <c r="Q26" i="8" s="1"/>
  <c r="D72" i="7"/>
  <c r="D26" i="8" s="1"/>
  <c r="K26" i="8" s="1"/>
  <c r="R26" i="8" s="1"/>
  <c r="E72" i="7"/>
  <c r="E26" i="8" s="1"/>
  <c r="L26" i="8" s="1"/>
  <c r="S26" i="8" s="1"/>
  <c r="F72" i="7"/>
  <c r="F26" i="8" s="1"/>
  <c r="M26" i="8" s="1"/>
  <c r="T26" i="8" s="1"/>
  <c r="B73" i="7"/>
  <c r="B27" i="8" s="1"/>
  <c r="I27" i="8" s="1"/>
  <c r="P27" i="8" s="1"/>
  <c r="C73" i="7"/>
  <c r="C27" i="8" s="1"/>
  <c r="J27" i="8" s="1"/>
  <c r="Q27" i="8" s="1"/>
  <c r="D73" i="7"/>
  <c r="D27" i="8" s="1"/>
  <c r="K27" i="8" s="1"/>
  <c r="R27" i="8" s="1"/>
  <c r="E73" i="7"/>
  <c r="E27" i="8" s="1"/>
  <c r="L27" i="8" s="1"/>
  <c r="S27" i="8" s="1"/>
  <c r="F73" i="7"/>
  <c r="F27" i="8" s="1"/>
  <c r="M27" i="8" s="1"/>
  <c r="T27" i="8" s="1"/>
  <c r="B74" i="7"/>
  <c r="B28" i="8" s="1"/>
  <c r="I28" i="8" s="1"/>
  <c r="P28" i="8" s="1"/>
  <c r="C74" i="7"/>
  <c r="C28" i="8" s="1"/>
  <c r="J28" i="8" s="1"/>
  <c r="Q28" i="8" s="1"/>
  <c r="D74" i="7"/>
  <c r="D28" i="8" s="1"/>
  <c r="K28" i="8" s="1"/>
  <c r="R28" i="8" s="1"/>
  <c r="E74" i="7"/>
  <c r="E28" i="8" s="1"/>
  <c r="L28" i="8" s="1"/>
  <c r="S28" i="8" s="1"/>
  <c r="F74" i="7"/>
  <c r="F28" i="8" s="1"/>
  <c r="M28" i="8" s="1"/>
  <c r="T28" i="8" s="1"/>
  <c r="B75" i="7"/>
  <c r="B29" i="8" s="1"/>
  <c r="I29" i="8" s="1"/>
  <c r="P29" i="8" s="1"/>
  <c r="C75" i="7"/>
  <c r="C29" i="8" s="1"/>
  <c r="J29" i="8" s="1"/>
  <c r="Q29" i="8" s="1"/>
  <c r="D75" i="7"/>
  <c r="D29" i="8" s="1"/>
  <c r="K29" i="8" s="1"/>
  <c r="R29" i="8" s="1"/>
  <c r="E75" i="7"/>
  <c r="E29" i="8" s="1"/>
  <c r="L29" i="8" s="1"/>
  <c r="S29" i="8" s="1"/>
  <c r="F75" i="7"/>
  <c r="F29" i="8" s="1"/>
  <c r="M29" i="8" s="1"/>
  <c r="T29" i="8" s="1"/>
  <c r="B76" i="7"/>
  <c r="B30" i="8" s="1"/>
  <c r="I30" i="8" s="1"/>
  <c r="P30" i="8" s="1"/>
  <c r="C76" i="7"/>
  <c r="C30" i="8" s="1"/>
  <c r="J30" i="8" s="1"/>
  <c r="Q30" i="8" s="1"/>
  <c r="D76" i="7"/>
  <c r="D30" i="8" s="1"/>
  <c r="K30" i="8" s="1"/>
  <c r="R30" i="8" s="1"/>
  <c r="E76" i="7"/>
  <c r="E30" i="8" s="1"/>
  <c r="L30" i="8" s="1"/>
  <c r="S30" i="8" s="1"/>
  <c r="F76" i="7"/>
  <c r="F30" i="8" s="1"/>
  <c r="M30" i="8" s="1"/>
  <c r="T30" i="8" s="1"/>
  <c r="B77" i="7"/>
  <c r="B31" i="8" s="1"/>
  <c r="I31" i="8" s="1"/>
  <c r="P31" i="8" s="1"/>
  <c r="C77" i="7"/>
  <c r="C31" i="8" s="1"/>
  <c r="J31" i="8" s="1"/>
  <c r="Q31" i="8" s="1"/>
  <c r="D77" i="7"/>
  <c r="D31" i="8" s="1"/>
  <c r="K31" i="8" s="1"/>
  <c r="R31" i="8" s="1"/>
  <c r="E77" i="7"/>
  <c r="E31" i="8" s="1"/>
  <c r="L31" i="8" s="1"/>
  <c r="S31" i="8" s="1"/>
  <c r="F77" i="7"/>
  <c r="F31" i="8" s="1"/>
  <c r="M31" i="8" s="1"/>
  <c r="T31" i="8" s="1"/>
  <c r="B78" i="7"/>
  <c r="B32" i="8" s="1"/>
  <c r="I32" i="8" s="1"/>
  <c r="P32" i="8" s="1"/>
  <c r="C78" i="7"/>
  <c r="C32" i="8" s="1"/>
  <c r="J32" i="8" s="1"/>
  <c r="Q32" i="8" s="1"/>
  <c r="D78" i="7"/>
  <c r="D32" i="8" s="1"/>
  <c r="K32" i="8" s="1"/>
  <c r="R32" i="8" s="1"/>
  <c r="E78" i="7"/>
  <c r="E32" i="8" s="1"/>
  <c r="L32" i="8" s="1"/>
  <c r="S32" i="8" s="1"/>
  <c r="F78" i="7"/>
  <c r="F32" i="8" s="1"/>
  <c r="M32" i="8" s="1"/>
  <c r="T32" i="8" s="1"/>
  <c r="B79" i="7"/>
  <c r="B33" i="8" s="1"/>
  <c r="I33" i="8" s="1"/>
  <c r="P33" i="8" s="1"/>
  <c r="C79" i="7"/>
  <c r="C33" i="8" s="1"/>
  <c r="J33" i="8" s="1"/>
  <c r="Q33" i="8" s="1"/>
  <c r="D79" i="7"/>
  <c r="D33" i="8" s="1"/>
  <c r="K33" i="8" s="1"/>
  <c r="R33" i="8" s="1"/>
  <c r="E79" i="7"/>
  <c r="E33" i="8" s="1"/>
  <c r="L33" i="8" s="1"/>
  <c r="S33" i="8" s="1"/>
  <c r="F79" i="7"/>
  <c r="F33" i="8" s="1"/>
  <c r="M33" i="8" s="1"/>
  <c r="T33" i="8" s="1"/>
  <c r="B80" i="7"/>
  <c r="B34" i="8" s="1"/>
  <c r="I34" i="8" s="1"/>
  <c r="P34" i="8" s="1"/>
  <c r="C80" i="7"/>
  <c r="C34" i="8" s="1"/>
  <c r="J34" i="8" s="1"/>
  <c r="Q34" i="8" s="1"/>
  <c r="D80" i="7"/>
  <c r="D34" i="8" s="1"/>
  <c r="K34" i="8" s="1"/>
  <c r="R34" i="8" s="1"/>
  <c r="E80" i="7"/>
  <c r="E34" i="8" s="1"/>
  <c r="L34" i="8" s="1"/>
  <c r="S34" i="8" s="1"/>
  <c r="F80" i="7"/>
  <c r="F34" i="8" s="1"/>
  <c r="M34" i="8" s="1"/>
  <c r="T34" i="8" s="1"/>
  <c r="B81" i="7"/>
  <c r="B35" i="8" s="1"/>
  <c r="I35" i="8" s="1"/>
  <c r="P35" i="8" s="1"/>
  <c r="C81" i="7"/>
  <c r="C35" i="8" s="1"/>
  <c r="J35" i="8" s="1"/>
  <c r="Q35" i="8" s="1"/>
  <c r="D81" i="7"/>
  <c r="D35" i="8" s="1"/>
  <c r="K35" i="8" s="1"/>
  <c r="R35" i="8" s="1"/>
  <c r="E81" i="7"/>
  <c r="E35" i="8" s="1"/>
  <c r="L35" i="8" s="1"/>
  <c r="S35" i="8" s="1"/>
  <c r="F81" i="7"/>
  <c r="F35" i="8" s="1"/>
  <c r="M35" i="8" s="1"/>
  <c r="T35" i="8" s="1"/>
  <c r="B82" i="7"/>
  <c r="B36" i="8" s="1"/>
  <c r="I36" i="8" s="1"/>
  <c r="P36" i="8" s="1"/>
  <c r="C82" i="7"/>
  <c r="C36" i="8" s="1"/>
  <c r="J36" i="8" s="1"/>
  <c r="Q36" i="8" s="1"/>
  <c r="D82" i="7"/>
  <c r="D36" i="8" s="1"/>
  <c r="K36" i="8" s="1"/>
  <c r="R36" i="8" s="1"/>
  <c r="E82" i="7"/>
  <c r="E36" i="8" s="1"/>
  <c r="L36" i="8" s="1"/>
  <c r="S36" i="8" s="1"/>
  <c r="F82" i="7"/>
  <c r="F36" i="8" s="1"/>
  <c r="M36" i="8" s="1"/>
  <c r="T36" i="8" s="1"/>
  <c r="B83" i="7"/>
  <c r="B37" i="8" s="1"/>
  <c r="I37" i="8" s="1"/>
  <c r="P37" i="8" s="1"/>
  <c r="C83" i="7"/>
  <c r="C37" i="8" s="1"/>
  <c r="J37" i="8" s="1"/>
  <c r="Q37" i="8" s="1"/>
  <c r="D83" i="7"/>
  <c r="D37" i="8" s="1"/>
  <c r="K37" i="8" s="1"/>
  <c r="R37" i="8" s="1"/>
  <c r="E83" i="7"/>
  <c r="E37" i="8" s="1"/>
  <c r="L37" i="8" s="1"/>
  <c r="S37" i="8" s="1"/>
  <c r="F83" i="7"/>
  <c r="F37" i="8" s="1"/>
  <c r="M37" i="8" s="1"/>
  <c r="T37" i="8" s="1"/>
  <c r="B84" i="7"/>
  <c r="B38" i="8" s="1"/>
  <c r="I38" i="8" s="1"/>
  <c r="P38" i="8" s="1"/>
  <c r="C84" i="7"/>
  <c r="C38" i="8" s="1"/>
  <c r="J38" i="8" s="1"/>
  <c r="Q38" i="8" s="1"/>
  <c r="D84" i="7"/>
  <c r="D38" i="8" s="1"/>
  <c r="K38" i="8" s="1"/>
  <c r="R38" i="8" s="1"/>
  <c r="E84" i="7"/>
  <c r="E38" i="8" s="1"/>
  <c r="L38" i="8" s="1"/>
  <c r="S38" i="8" s="1"/>
  <c r="F84" i="7"/>
  <c r="F38" i="8" s="1"/>
  <c r="M38" i="8" s="1"/>
  <c r="T38" i="8" s="1"/>
  <c r="B85" i="7"/>
  <c r="B39" i="8" s="1"/>
  <c r="I39" i="8" s="1"/>
  <c r="P39" i="8" s="1"/>
  <c r="C85" i="7"/>
  <c r="C39" i="8" s="1"/>
  <c r="J39" i="8" s="1"/>
  <c r="Q39" i="8" s="1"/>
  <c r="D85" i="7"/>
  <c r="D39" i="8" s="1"/>
  <c r="K39" i="8" s="1"/>
  <c r="R39" i="8" s="1"/>
  <c r="E85" i="7"/>
  <c r="E39" i="8" s="1"/>
  <c r="L39" i="8" s="1"/>
  <c r="S39" i="8" s="1"/>
  <c r="F85" i="7"/>
  <c r="F39" i="8" s="1"/>
  <c r="M39" i="8" s="1"/>
  <c r="T39" i="8" s="1"/>
  <c r="B86" i="7"/>
  <c r="B40" i="8" s="1"/>
  <c r="I40" i="8" s="1"/>
  <c r="P40" i="8" s="1"/>
  <c r="C86" i="7"/>
  <c r="C40" i="8" s="1"/>
  <c r="J40" i="8" s="1"/>
  <c r="Q40" i="8" s="1"/>
  <c r="D86" i="7"/>
  <c r="D40" i="8" s="1"/>
  <c r="K40" i="8" s="1"/>
  <c r="R40" i="8" s="1"/>
  <c r="E86" i="7"/>
  <c r="E40" i="8" s="1"/>
  <c r="L40" i="8" s="1"/>
  <c r="S40" i="8" s="1"/>
  <c r="F86" i="7"/>
  <c r="F40" i="8" s="1"/>
  <c r="M40" i="8" s="1"/>
  <c r="T40" i="8" s="1"/>
  <c r="B87" i="7"/>
  <c r="B41" i="8" s="1"/>
  <c r="I41" i="8" s="1"/>
  <c r="P41" i="8" s="1"/>
  <c r="C87" i="7"/>
  <c r="C41" i="8" s="1"/>
  <c r="J41" i="8" s="1"/>
  <c r="Q41" i="8" s="1"/>
  <c r="D87" i="7"/>
  <c r="D41" i="8" s="1"/>
  <c r="K41" i="8" s="1"/>
  <c r="R41" i="8" s="1"/>
  <c r="E87" i="7"/>
  <c r="E41" i="8" s="1"/>
  <c r="L41" i="8" s="1"/>
  <c r="S41" i="8" s="1"/>
  <c r="F87" i="7"/>
  <c r="F41" i="8" s="1"/>
  <c r="M41" i="8" s="1"/>
  <c r="T41" i="8" s="1"/>
  <c r="B88" i="7"/>
  <c r="B42" i="8" s="1"/>
  <c r="I42" i="8" s="1"/>
  <c r="P42" i="8" s="1"/>
  <c r="C88" i="7"/>
  <c r="C42" i="8" s="1"/>
  <c r="J42" i="8" s="1"/>
  <c r="Q42" i="8" s="1"/>
  <c r="D88" i="7"/>
  <c r="D42" i="8" s="1"/>
  <c r="K42" i="8" s="1"/>
  <c r="R42" i="8" s="1"/>
  <c r="E88" i="7"/>
  <c r="E42" i="8" s="1"/>
  <c r="L42" i="8" s="1"/>
  <c r="S42" i="8" s="1"/>
  <c r="F88" i="7"/>
  <c r="F42" i="8" s="1"/>
  <c r="M42" i="8" s="1"/>
  <c r="T42" i="8" s="1"/>
  <c r="B89" i="7"/>
  <c r="B43" i="8" s="1"/>
  <c r="I43" i="8" s="1"/>
  <c r="P43" i="8" s="1"/>
  <c r="C89" i="7"/>
  <c r="C43" i="8" s="1"/>
  <c r="J43" i="8" s="1"/>
  <c r="Q43" i="8" s="1"/>
  <c r="D89" i="7"/>
  <c r="D43" i="8" s="1"/>
  <c r="K43" i="8" s="1"/>
  <c r="R43" i="8" s="1"/>
  <c r="E89" i="7"/>
  <c r="E43" i="8" s="1"/>
  <c r="L43" i="8" s="1"/>
  <c r="S43" i="8" s="1"/>
  <c r="F89" i="7"/>
  <c r="F43" i="8" s="1"/>
  <c r="M43" i="8" s="1"/>
  <c r="T43" i="8" s="1"/>
  <c r="B90" i="7"/>
  <c r="B44" i="8" s="1"/>
  <c r="I44" i="8" s="1"/>
  <c r="P44" i="8" s="1"/>
  <c r="C90" i="7"/>
  <c r="C44" i="8" s="1"/>
  <c r="J44" i="8" s="1"/>
  <c r="Q44" i="8" s="1"/>
  <c r="D90" i="7"/>
  <c r="D44" i="8" s="1"/>
  <c r="K44" i="8" s="1"/>
  <c r="R44" i="8" s="1"/>
  <c r="E90" i="7"/>
  <c r="E44" i="8" s="1"/>
  <c r="L44" i="8" s="1"/>
  <c r="S44" i="8" s="1"/>
  <c r="F90" i="7"/>
  <c r="F44" i="8" s="1"/>
  <c r="M44" i="8" s="1"/>
  <c r="T44" i="8" s="1"/>
  <c r="B91" i="7"/>
  <c r="B45" i="8" s="1"/>
  <c r="I45" i="8" s="1"/>
  <c r="P45" i="8" s="1"/>
  <c r="C91" i="7"/>
  <c r="C45" i="8" s="1"/>
  <c r="J45" i="8" s="1"/>
  <c r="Q45" i="8" s="1"/>
  <c r="D91" i="7"/>
  <c r="D45" i="8" s="1"/>
  <c r="K45" i="8" s="1"/>
  <c r="R45" i="8" s="1"/>
  <c r="E91" i="7"/>
  <c r="E45" i="8" s="1"/>
  <c r="L45" i="8" s="1"/>
  <c r="S45" i="8" s="1"/>
  <c r="F91" i="7"/>
  <c r="F45" i="8" s="1"/>
  <c r="M45" i="8" s="1"/>
  <c r="T45" i="8" s="1"/>
  <c r="B49" i="7"/>
  <c r="B3" i="8" s="1"/>
  <c r="I3" i="8" s="1"/>
  <c r="P3" i="8" s="1"/>
  <c r="W26" i="8" s="1"/>
  <c r="C49" i="7"/>
  <c r="C3" i="8" s="1"/>
  <c r="J3" i="8" s="1"/>
  <c r="Q3" i="8" s="1"/>
  <c r="X26" i="8" s="1"/>
  <c r="D49" i="7"/>
  <c r="D3" i="8" s="1"/>
  <c r="K3" i="8" s="1"/>
  <c r="R3" i="8" s="1"/>
  <c r="Y26" i="8" s="1"/>
  <c r="E49" i="7"/>
  <c r="E3" i="8" s="1"/>
  <c r="L3" i="8" s="1"/>
  <c r="S3" i="8" s="1"/>
  <c r="Z26" i="8" s="1"/>
  <c r="F49" i="7"/>
  <c r="F3" i="8" s="1"/>
  <c r="M3" i="8" s="1"/>
  <c r="T3" i="8" s="1"/>
  <c r="AA26" i="8" s="1"/>
  <c r="B50" i="7"/>
  <c r="B4" i="8" s="1"/>
  <c r="I4" i="8" s="1"/>
  <c r="P4" i="8" s="1"/>
  <c r="W27" i="8" s="1"/>
  <c r="C50" i="7"/>
  <c r="C4" i="8" s="1"/>
  <c r="J4" i="8" s="1"/>
  <c r="Q4" i="8" s="1"/>
  <c r="X27" i="8" s="1"/>
  <c r="D50" i="7"/>
  <c r="D4" i="8" s="1"/>
  <c r="K4" i="8" s="1"/>
  <c r="R4" i="8" s="1"/>
  <c r="E50" i="7"/>
  <c r="E4" i="8" s="1"/>
  <c r="L4" i="8" s="1"/>
  <c r="S4" i="8" s="1"/>
  <c r="Z27" i="8" s="1"/>
  <c r="F50" i="7"/>
  <c r="F4" i="8" s="1"/>
  <c r="M4" i="8" s="1"/>
  <c r="T4" i="8" s="1"/>
  <c r="AA27" i="8" s="1"/>
  <c r="B51" i="7"/>
  <c r="B5" i="8" s="1"/>
  <c r="I5" i="8" s="1"/>
  <c r="P5" i="8" s="1"/>
  <c r="W28" i="8" s="1"/>
  <c r="C51" i="7"/>
  <c r="C5" i="8" s="1"/>
  <c r="J5" i="8" s="1"/>
  <c r="Q5" i="8" s="1"/>
  <c r="X28" i="8" s="1"/>
  <c r="D51" i="7"/>
  <c r="D5" i="8" s="1"/>
  <c r="K5" i="8" s="1"/>
  <c r="R5" i="8" s="1"/>
  <c r="E51" i="7"/>
  <c r="E5" i="8" s="1"/>
  <c r="L5" i="8" s="1"/>
  <c r="S5" i="8" s="1"/>
  <c r="Z28" i="8" s="1"/>
  <c r="F51" i="7"/>
  <c r="F5" i="8" s="1"/>
  <c r="M5" i="8" s="1"/>
  <c r="T5" i="8" s="1"/>
  <c r="AA28" i="8" s="1"/>
  <c r="B52" i="7"/>
  <c r="B6" i="8" s="1"/>
  <c r="I6" i="8" s="1"/>
  <c r="P6" i="8" s="1"/>
  <c r="C52" i="7"/>
  <c r="C6" i="8" s="1"/>
  <c r="J6" i="8" s="1"/>
  <c r="Q6" i="8" s="1"/>
  <c r="X29" i="8" s="1"/>
  <c r="D52" i="7"/>
  <c r="D6" i="8" s="1"/>
  <c r="K6" i="8" s="1"/>
  <c r="R6" i="8" s="1"/>
  <c r="Y29" i="8" s="1"/>
  <c r="E52" i="7"/>
  <c r="E6" i="8" s="1"/>
  <c r="L6" i="8" s="1"/>
  <c r="S6" i="8" s="1"/>
  <c r="Z29" i="8" s="1"/>
  <c r="F52" i="7"/>
  <c r="F6" i="8" s="1"/>
  <c r="M6" i="8" s="1"/>
  <c r="T6" i="8" s="1"/>
  <c r="AA29" i="8" s="1"/>
  <c r="B53" i="7"/>
  <c r="B7" i="8" s="1"/>
  <c r="I7" i="8" s="1"/>
  <c r="P7" i="8" s="1"/>
  <c r="C53" i="7"/>
  <c r="C7" i="8" s="1"/>
  <c r="J7" i="8" s="1"/>
  <c r="Q7" i="8" s="1"/>
  <c r="X30" i="8" s="1"/>
  <c r="D53" i="7"/>
  <c r="D7" i="8" s="1"/>
  <c r="K7" i="8" s="1"/>
  <c r="R7" i="8" s="1"/>
  <c r="Y30" i="8" s="1"/>
  <c r="E53" i="7"/>
  <c r="E7" i="8" s="1"/>
  <c r="L7" i="8" s="1"/>
  <c r="S7" i="8" s="1"/>
  <c r="F53" i="7"/>
  <c r="F7" i="8" s="1"/>
  <c r="M7" i="8" s="1"/>
  <c r="T7" i="8" s="1"/>
  <c r="B54" i="7"/>
  <c r="B8" i="8" s="1"/>
  <c r="I8" i="8" s="1"/>
  <c r="P8" i="8" s="1"/>
  <c r="W31" i="8" s="1"/>
  <c r="C54" i="7"/>
  <c r="C8" i="8" s="1"/>
  <c r="J8" i="8" s="1"/>
  <c r="Q8" i="8" s="1"/>
  <c r="X31" i="8" s="1"/>
  <c r="D54" i="7"/>
  <c r="D8" i="8" s="1"/>
  <c r="K8" i="8" s="1"/>
  <c r="R8" i="8" s="1"/>
  <c r="Y31" i="8" s="1"/>
  <c r="E54" i="7"/>
  <c r="E8" i="8" s="1"/>
  <c r="L8" i="8" s="1"/>
  <c r="S8" i="8" s="1"/>
  <c r="F54" i="7"/>
  <c r="F8" i="8" s="1"/>
  <c r="M8" i="8" s="1"/>
  <c r="T8" i="8" s="1"/>
  <c r="AA31" i="8" s="1"/>
  <c r="B55" i="7"/>
  <c r="B9" i="8" s="1"/>
  <c r="I9" i="8" s="1"/>
  <c r="P9" i="8" s="1"/>
  <c r="W32" i="8" s="1"/>
  <c r="C55" i="7"/>
  <c r="C9" i="8" s="1"/>
  <c r="J9" i="8" s="1"/>
  <c r="Q9" i="8" s="1"/>
  <c r="D55" i="7"/>
  <c r="D9" i="8" s="1"/>
  <c r="K9" i="8" s="1"/>
  <c r="R9" i="8" s="1"/>
  <c r="Y32" i="8" s="1"/>
  <c r="E55" i="7"/>
  <c r="E9" i="8" s="1"/>
  <c r="L9" i="8" s="1"/>
  <c r="S9" i="8" s="1"/>
  <c r="Z32" i="8" s="1"/>
  <c r="F55" i="7"/>
  <c r="F9" i="8" s="1"/>
  <c r="M9" i="8" s="1"/>
  <c r="T9" i="8" s="1"/>
  <c r="AA32" i="8" s="1"/>
  <c r="B56" i="7"/>
  <c r="B10" i="8" s="1"/>
  <c r="I10" i="8" s="1"/>
  <c r="P10" i="8" s="1"/>
  <c r="W33" i="8" s="1"/>
  <c r="C56" i="7"/>
  <c r="C10" i="8" s="1"/>
  <c r="J10" i="8" s="1"/>
  <c r="Q10" i="8" s="1"/>
  <c r="D56" i="7"/>
  <c r="D10" i="8" s="1"/>
  <c r="K10" i="8" s="1"/>
  <c r="R10" i="8" s="1"/>
  <c r="Y33" i="8" s="1"/>
  <c r="E56" i="7"/>
  <c r="E10" i="8" s="1"/>
  <c r="L10" i="8" s="1"/>
  <c r="S10" i="8" s="1"/>
  <c r="Z33" i="8" s="1"/>
  <c r="F56" i="7"/>
  <c r="F10" i="8" s="1"/>
  <c r="M10" i="8" s="1"/>
  <c r="T10" i="8" s="1"/>
  <c r="AA33" i="8" s="1"/>
  <c r="B57" i="7"/>
  <c r="B11" i="8" s="1"/>
  <c r="I11" i="8" s="1"/>
  <c r="P11" i="8" s="1"/>
  <c r="W34" i="8" s="1"/>
  <c r="C57" i="7"/>
  <c r="C11" i="8" s="1"/>
  <c r="J11" i="8" s="1"/>
  <c r="Q11" i="8" s="1"/>
  <c r="X34" i="8" s="1"/>
  <c r="D57" i="7"/>
  <c r="D11" i="8" s="1"/>
  <c r="K11" i="8" s="1"/>
  <c r="R11" i="8" s="1"/>
  <c r="Y34" i="8" s="1"/>
  <c r="E57" i="7"/>
  <c r="E11" i="8" s="1"/>
  <c r="L11" i="8" s="1"/>
  <c r="S11" i="8" s="1"/>
  <c r="Z34" i="8" s="1"/>
  <c r="F57" i="7"/>
  <c r="F11" i="8" s="1"/>
  <c r="M11" i="8" s="1"/>
  <c r="T11" i="8" s="1"/>
  <c r="B58" i="7"/>
  <c r="B12" i="8" s="1"/>
  <c r="I12" i="8" s="1"/>
  <c r="P12" i="8" s="1"/>
  <c r="W35" i="8" s="1"/>
  <c r="C58" i="7"/>
  <c r="C12" i="8" s="1"/>
  <c r="J12" i="8" s="1"/>
  <c r="Q12" i="8" s="1"/>
  <c r="X35" i="8" s="1"/>
  <c r="D58" i="7"/>
  <c r="D12" i="8" s="1"/>
  <c r="K12" i="8" s="1"/>
  <c r="R12" i="8" s="1"/>
  <c r="E58" i="7"/>
  <c r="E12" i="8" s="1"/>
  <c r="L12" i="8" s="1"/>
  <c r="S12" i="8" s="1"/>
  <c r="Z35" i="8" s="1"/>
  <c r="F58" i="7"/>
  <c r="F12" i="8" s="1"/>
  <c r="M12" i="8" s="1"/>
  <c r="T12" i="8" s="1"/>
  <c r="AA35" i="8" s="1"/>
  <c r="B59" i="7"/>
  <c r="B13" i="8" s="1"/>
  <c r="I13" i="8" s="1"/>
  <c r="P13" i="8" s="1"/>
  <c r="W36" i="8" s="1"/>
  <c r="C59" i="7"/>
  <c r="C13" i="8" s="1"/>
  <c r="J13" i="8" s="1"/>
  <c r="Q13" i="8" s="1"/>
  <c r="X36" i="8" s="1"/>
  <c r="D59" i="7"/>
  <c r="D13" i="8" s="1"/>
  <c r="K13" i="8" s="1"/>
  <c r="R13" i="8" s="1"/>
  <c r="E59" i="7"/>
  <c r="E13" i="8" s="1"/>
  <c r="L13" i="8" s="1"/>
  <c r="S13" i="8" s="1"/>
  <c r="Z36" i="8" s="1"/>
  <c r="F59" i="7"/>
  <c r="F13" i="8" s="1"/>
  <c r="M13" i="8" s="1"/>
  <c r="T13" i="8" s="1"/>
  <c r="AA36" i="8" s="1"/>
  <c r="B60" i="7"/>
  <c r="B14" i="8" s="1"/>
  <c r="I14" i="8" s="1"/>
  <c r="P14" i="8" s="1"/>
  <c r="C60" i="7"/>
  <c r="C14" i="8" s="1"/>
  <c r="J14" i="8" s="1"/>
  <c r="Q14" i="8" s="1"/>
  <c r="D60" i="7"/>
  <c r="D14" i="8" s="1"/>
  <c r="K14" i="8" s="1"/>
  <c r="R14" i="8" s="1"/>
  <c r="Y37" i="8" s="1"/>
  <c r="E60" i="7"/>
  <c r="E14" i="8" s="1"/>
  <c r="L14" i="8" s="1"/>
  <c r="S14" i="8" s="1"/>
  <c r="Z37" i="8" s="1"/>
  <c r="F60" i="7"/>
  <c r="F14" i="8" s="1"/>
  <c r="M14" i="8" s="1"/>
  <c r="T14" i="8" s="1"/>
  <c r="AA37" i="8" s="1"/>
  <c r="B61" i="7"/>
  <c r="B15" i="8" s="1"/>
  <c r="I15" i="8" s="1"/>
  <c r="P15" i="8" s="1"/>
  <c r="C61" i="7"/>
  <c r="C15" i="8" s="1"/>
  <c r="J15" i="8" s="1"/>
  <c r="Q15" i="8" s="1"/>
  <c r="X38" i="8" s="1"/>
  <c r="D61" i="7"/>
  <c r="D15" i="8" s="1"/>
  <c r="K15" i="8" s="1"/>
  <c r="R15" i="8" s="1"/>
  <c r="Y38" i="8" s="1"/>
  <c r="E61" i="7"/>
  <c r="E15" i="8" s="1"/>
  <c r="L15" i="8" s="1"/>
  <c r="S15" i="8" s="1"/>
  <c r="F61" i="7"/>
  <c r="F15" i="8" s="1"/>
  <c r="M15" i="8" s="1"/>
  <c r="T15" i="8" s="1"/>
  <c r="AA38" i="8" s="1"/>
  <c r="B62" i="7"/>
  <c r="B16" i="8" s="1"/>
  <c r="I16" i="8" s="1"/>
  <c r="P16" i="8" s="1"/>
  <c r="W39" i="8" s="1"/>
  <c r="C62" i="7"/>
  <c r="C16" i="8" s="1"/>
  <c r="J16" i="8" s="1"/>
  <c r="Q16" i="8" s="1"/>
  <c r="X39" i="8" s="1"/>
  <c r="D62" i="7"/>
  <c r="D16" i="8" s="1"/>
  <c r="K16" i="8" s="1"/>
  <c r="R16" i="8" s="1"/>
  <c r="Y39" i="8" s="1"/>
  <c r="E62" i="7"/>
  <c r="E16" i="8" s="1"/>
  <c r="L16" i="8" s="1"/>
  <c r="S16" i="8" s="1"/>
  <c r="F62" i="7"/>
  <c r="F16" i="8" s="1"/>
  <c r="M16" i="8" s="1"/>
  <c r="T16" i="8" s="1"/>
  <c r="AA39" i="8" s="1"/>
  <c r="B63" i="7"/>
  <c r="B17" i="8" s="1"/>
  <c r="I17" i="8" s="1"/>
  <c r="P17" i="8" s="1"/>
  <c r="W40" i="8" s="1"/>
  <c r="C63" i="7"/>
  <c r="C17" i="8" s="1"/>
  <c r="J17" i="8" s="1"/>
  <c r="Q17" i="8" s="1"/>
  <c r="D63" i="7"/>
  <c r="D17" i="8" s="1"/>
  <c r="K17" i="8" s="1"/>
  <c r="R17" i="8" s="1"/>
  <c r="Y40" i="8" s="1"/>
  <c r="E63" i="7"/>
  <c r="E17" i="8" s="1"/>
  <c r="L17" i="8" s="1"/>
  <c r="S17" i="8" s="1"/>
  <c r="Z40" i="8" s="1"/>
  <c r="F63" i="7"/>
  <c r="F17" i="8" s="1"/>
  <c r="M17" i="8" s="1"/>
  <c r="T17" i="8" s="1"/>
  <c r="AA40" i="8" s="1"/>
  <c r="B64" i="7"/>
  <c r="B18" i="8" s="1"/>
  <c r="I18" i="8" s="1"/>
  <c r="P18" i="8" s="1"/>
  <c r="W41" i="8" s="1"/>
  <c r="C64" i="7"/>
  <c r="C18" i="8" s="1"/>
  <c r="J18" i="8" s="1"/>
  <c r="Q18" i="8" s="1"/>
  <c r="D64" i="7"/>
  <c r="D18" i="8" s="1"/>
  <c r="K18" i="8" s="1"/>
  <c r="R18" i="8" s="1"/>
  <c r="Y41" i="8" s="1"/>
  <c r="E64" i="7"/>
  <c r="E18" i="8" s="1"/>
  <c r="L18" i="8" s="1"/>
  <c r="S18" i="8" s="1"/>
  <c r="Z41" i="8" s="1"/>
  <c r="F64" i="7"/>
  <c r="F18" i="8" s="1"/>
  <c r="M18" i="8" s="1"/>
  <c r="T18" i="8" s="1"/>
  <c r="AA41" i="8" s="1"/>
  <c r="B65" i="7"/>
  <c r="B19" i="8" s="1"/>
  <c r="I19" i="8" s="1"/>
  <c r="P19" i="8" s="1"/>
  <c r="W42" i="8" s="1"/>
  <c r="C65" i="7"/>
  <c r="C19" i="8" s="1"/>
  <c r="J19" i="8" s="1"/>
  <c r="Q19" i="8" s="1"/>
  <c r="X42" i="8" s="1"/>
  <c r="D65" i="7"/>
  <c r="D19" i="8" s="1"/>
  <c r="K19" i="8" s="1"/>
  <c r="R19" i="8" s="1"/>
  <c r="Y42" i="8" s="1"/>
  <c r="E65" i="7"/>
  <c r="E19" i="8" s="1"/>
  <c r="L19" i="8" s="1"/>
  <c r="S19" i="8" s="1"/>
  <c r="Z42" i="8" s="1"/>
  <c r="F65" i="7"/>
  <c r="F19" i="8" s="1"/>
  <c r="M19" i="8" s="1"/>
  <c r="T19" i="8" s="1"/>
  <c r="B66" i="7"/>
  <c r="B20" i="8" s="1"/>
  <c r="I20" i="8" s="1"/>
  <c r="P20" i="8" s="1"/>
  <c r="W43" i="8" s="1"/>
  <c r="C66" i="7"/>
  <c r="C20" i="8" s="1"/>
  <c r="J20" i="8" s="1"/>
  <c r="Q20" i="8" s="1"/>
  <c r="X43" i="8" s="1"/>
  <c r="D66" i="7"/>
  <c r="D20" i="8" s="1"/>
  <c r="K20" i="8" s="1"/>
  <c r="R20" i="8" s="1"/>
  <c r="E66" i="7"/>
  <c r="E20" i="8" s="1"/>
  <c r="L20" i="8" s="1"/>
  <c r="S20" i="8" s="1"/>
  <c r="F66" i="7"/>
  <c r="F20" i="8" s="1"/>
  <c r="M20" i="8" s="1"/>
  <c r="T20" i="8" s="1"/>
  <c r="AA43" i="8" s="1"/>
  <c r="B67" i="7"/>
  <c r="B21" i="8" s="1"/>
  <c r="I21" i="8" s="1"/>
  <c r="P21" i="8" s="1"/>
  <c r="W44" i="8" s="1"/>
  <c r="C67" i="7"/>
  <c r="C21" i="8" s="1"/>
  <c r="J21" i="8" s="1"/>
  <c r="Q21" i="8" s="1"/>
  <c r="X44" i="8" s="1"/>
  <c r="D67" i="7"/>
  <c r="D21" i="8" s="1"/>
  <c r="K21" i="8" s="1"/>
  <c r="R21" i="8" s="1"/>
  <c r="E67" i="7"/>
  <c r="E21" i="8" s="1"/>
  <c r="L21" i="8" s="1"/>
  <c r="S21" i="8" s="1"/>
  <c r="Z44" i="8" s="1"/>
  <c r="F67" i="7"/>
  <c r="F21" i="8" s="1"/>
  <c r="M21" i="8" s="1"/>
  <c r="T21" i="8" s="1"/>
  <c r="AA44" i="8" s="1"/>
  <c r="B68" i="7"/>
  <c r="B22" i="8" s="1"/>
  <c r="I22" i="8" s="1"/>
  <c r="P22" i="8" s="1"/>
  <c r="C68" i="7"/>
  <c r="C22" i="8" s="1"/>
  <c r="J22" i="8" s="1"/>
  <c r="Q22" i="8" s="1"/>
  <c r="X45" i="8" s="1"/>
  <c r="D68" i="7"/>
  <c r="D22" i="8" s="1"/>
  <c r="K22" i="8" s="1"/>
  <c r="R22" i="8" s="1"/>
  <c r="Y45" i="8" s="1"/>
  <c r="E68" i="7"/>
  <c r="E22" i="8" s="1"/>
  <c r="L22" i="8" s="1"/>
  <c r="S22" i="8" s="1"/>
  <c r="Z45" i="8" s="1"/>
  <c r="F68" i="7"/>
  <c r="F22" i="8" s="1"/>
  <c r="M22" i="8" s="1"/>
  <c r="T22" i="8" s="1"/>
  <c r="AA45" i="8" s="1"/>
  <c r="B26" i="7"/>
  <c r="C26" i="7"/>
  <c r="D26" i="7"/>
  <c r="E26" i="7"/>
  <c r="F26" i="7"/>
  <c r="B27" i="7"/>
  <c r="C27" i="7"/>
  <c r="D27" i="7"/>
  <c r="E27" i="7"/>
  <c r="F27" i="7"/>
  <c r="B28" i="7"/>
  <c r="C28" i="7"/>
  <c r="D28" i="7"/>
  <c r="E28" i="7"/>
  <c r="F28" i="7"/>
  <c r="B29" i="7"/>
  <c r="C29" i="7"/>
  <c r="D29" i="7"/>
  <c r="E29" i="7"/>
  <c r="F29" i="7"/>
  <c r="B30" i="7"/>
  <c r="C30" i="7"/>
  <c r="D30" i="7"/>
  <c r="E30" i="7"/>
  <c r="F30" i="7"/>
  <c r="B31" i="7"/>
  <c r="C31" i="7"/>
  <c r="D31" i="7"/>
  <c r="E31" i="7"/>
  <c r="F31" i="7"/>
  <c r="B32" i="7"/>
  <c r="C32" i="7"/>
  <c r="D32" i="7"/>
  <c r="E32" i="7"/>
  <c r="F32" i="7"/>
  <c r="B33" i="7"/>
  <c r="C33" i="7"/>
  <c r="D33" i="7"/>
  <c r="E33" i="7"/>
  <c r="F33" i="7"/>
  <c r="B34" i="7"/>
  <c r="C34" i="7"/>
  <c r="D34" i="7"/>
  <c r="E34" i="7"/>
  <c r="F34" i="7"/>
  <c r="B35" i="7"/>
  <c r="C35" i="7"/>
  <c r="D35" i="7"/>
  <c r="E35" i="7"/>
  <c r="F35" i="7"/>
  <c r="B36" i="7"/>
  <c r="C36" i="7"/>
  <c r="D36" i="7"/>
  <c r="E36" i="7"/>
  <c r="F36" i="7"/>
  <c r="B37" i="7"/>
  <c r="C37" i="7"/>
  <c r="D37" i="7"/>
  <c r="E37" i="7"/>
  <c r="F37" i="7"/>
  <c r="B38" i="7"/>
  <c r="C38" i="7"/>
  <c r="D38" i="7"/>
  <c r="E38" i="7"/>
  <c r="F38" i="7"/>
  <c r="B39" i="7"/>
  <c r="C39" i="7"/>
  <c r="D39" i="7"/>
  <c r="E39" i="7"/>
  <c r="F39" i="7"/>
  <c r="B40" i="7"/>
  <c r="C40" i="7"/>
  <c r="D40" i="7"/>
  <c r="E40" i="7"/>
  <c r="F40" i="7"/>
  <c r="B41" i="7"/>
  <c r="C41" i="7"/>
  <c r="D41" i="7"/>
  <c r="E41" i="7"/>
  <c r="F41" i="7"/>
  <c r="B42" i="7"/>
  <c r="C42" i="7"/>
  <c r="D42" i="7"/>
  <c r="E42" i="7"/>
  <c r="F42" i="7"/>
  <c r="B43" i="7"/>
  <c r="C43" i="7"/>
  <c r="D43" i="7"/>
  <c r="E43" i="7"/>
  <c r="F43" i="7"/>
  <c r="B44" i="7"/>
  <c r="C44" i="7"/>
  <c r="D44" i="7"/>
  <c r="E44" i="7"/>
  <c r="F44" i="7"/>
  <c r="B45" i="7"/>
  <c r="C45" i="7"/>
  <c r="D45" i="7"/>
  <c r="E45" i="7"/>
  <c r="F45" i="7"/>
  <c r="AA42" i="8" l="1"/>
  <c r="AA34" i="8"/>
  <c r="AA30" i="8"/>
  <c r="Y44" i="8"/>
  <c r="X41" i="8"/>
  <c r="W38" i="8"/>
  <c r="Y36" i="8"/>
  <c r="Z31" i="8"/>
  <c r="W30" i="8"/>
  <c r="Y28" i="8"/>
  <c r="W45" i="8"/>
  <c r="Y43" i="8"/>
  <c r="X40" i="8"/>
  <c r="Z38" i="8"/>
  <c r="W37" i="8"/>
  <c r="Y35" i="8"/>
  <c r="X32" i="8"/>
  <c r="Z30" i="8"/>
  <c r="W29" i="8"/>
  <c r="Y27" i="8"/>
  <c r="Z39" i="8"/>
  <c r="X33" i="8"/>
  <c r="Z43" i="8"/>
  <c r="X37" i="8"/>
  <c r="B3" i="7"/>
  <c r="I26" i="7" s="1"/>
  <c r="C3" i="7"/>
  <c r="K3" i="7" s="1"/>
  <c r="D3" i="7"/>
  <c r="K26" i="7" s="1"/>
  <c r="E3" i="7"/>
  <c r="L26" i="7" s="1"/>
  <c r="F3" i="7"/>
  <c r="M26" i="7" s="1"/>
  <c r="B4" i="7"/>
  <c r="J4" i="7" s="1"/>
  <c r="C4" i="7"/>
  <c r="J27" i="7" s="1"/>
  <c r="D4" i="7"/>
  <c r="L4" i="7" s="1"/>
  <c r="E4" i="7"/>
  <c r="L27" i="7" s="1"/>
  <c r="F4" i="7"/>
  <c r="M27" i="7" s="1"/>
  <c r="B5" i="7"/>
  <c r="I28" i="7" s="1"/>
  <c r="C5" i="7"/>
  <c r="J28" i="7" s="1"/>
  <c r="D5" i="7"/>
  <c r="K28" i="7" s="1"/>
  <c r="E5" i="7"/>
  <c r="L28" i="7" s="1"/>
  <c r="F5" i="7"/>
  <c r="N5" i="7" s="1"/>
  <c r="B6" i="7"/>
  <c r="I29" i="7" s="1"/>
  <c r="C6" i="7"/>
  <c r="J29" i="7" s="1"/>
  <c r="D6" i="7"/>
  <c r="L6" i="7" s="1"/>
  <c r="E6" i="7"/>
  <c r="L29" i="7" s="1"/>
  <c r="F6" i="7"/>
  <c r="N6" i="7" s="1"/>
  <c r="B7" i="7"/>
  <c r="I30" i="7" s="1"/>
  <c r="C7" i="7"/>
  <c r="J30" i="7" s="1"/>
  <c r="D7" i="7"/>
  <c r="L7" i="7" s="1"/>
  <c r="E7" i="7"/>
  <c r="M7" i="7" s="1"/>
  <c r="F7" i="7"/>
  <c r="M30" i="7" s="1"/>
  <c r="B8" i="7"/>
  <c r="J8" i="7" s="1"/>
  <c r="C8" i="7"/>
  <c r="J31" i="7" s="1"/>
  <c r="D8" i="7"/>
  <c r="K31" i="7" s="1"/>
  <c r="E8" i="7"/>
  <c r="M8" i="7" s="1"/>
  <c r="F8" i="7"/>
  <c r="M31" i="7" s="1"/>
  <c r="B9" i="7"/>
  <c r="J9" i="7" s="1"/>
  <c r="C9" i="7"/>
  <c r="J32" i="7" s="1"/>
  <c r="D9" i="7"/>
  <c r="K32" i="7" s="1"/>
  <c r="E9" i="7"/>
  <c r="M9" i="7" s="1"/>
  <c r="F9" i="7"/>
  <c r="M32" i="7" s="1"/>
  <c r="B10" i="7"/>
  <c r="I33" i="7" s="1"/>
  <c r="C10" i="7"/>
  <c r="J33" i="7" s="1"/>
  <c r="D10" i="7"/>
  <c r="L10" i="7" s="1"/>
  <c r="E10" i="7"/>
  <c r="M10" i="7" s="1"/>
  <c r="F10" i="7"/>
  <c r="N10" i="7" s="1"/>
  <c r="B11" i="7"/>
  <c r="I34" i="7" s="1"/>
  <c r="C11" i="7"/>
  <c r="K11" i="7" s="1"/>
  <c r="D11" i="7"/>
  <c r="K34" i="7" s="1"/>
  <c r="E11" i="7"/>
  <c r="L34" i="7" s="1"/>
  <c r="F11" i="7"/>
  <c r="M34" i="7" s="1"/>
  <c r="B12" i="7"/>
  <c r="I35" i="7" s="1"/>
  <c r="C12" i="7"/>
  <c r="J35" i="7" s="1"/>
  <c r="D12" i="7"/>
  <c r="L12" i="7" s="1"/>
  <c r="E12" i="7"/>
  <c r="L35" i="7" s="1"/>
  <c r="F12" i="7"/>
  <c r="N12" i="7" s="1"/>
  <c r="B13" i="7"/>
  <c r="I36" i="7" s="1"/>
  <c r="C13" i="7"/>
  <c r="J36" i="7" s="1"/>
  <c r="D13" i="7"/>
  <c r="K36" i="7" s="1"/>
  <c r="E13" i="7"/>
  <c r="L36" i="7" s="1"/>
  <c r="F13" i="7"/>
  <c r="M36" i="7" s="1"/>
  <c r="B14" i="7"/>
  <c r="I37" i="7" s="1"/>
  <c r="C14" i="7"/>
  <c r="J37" i="7" s="1"/>
  <c r="D14" i="7"/>
  <c r="L14" i="7" s="1"/>
  <c r="E14" i="7"/>
  <c r="L37" i="7" s="1"/>
  <c r="F14" i="7"/>
  <c r="M37" i="7" s="1"/>
  <c r="B15" i="7"/>
  <c r="I38" i="7" s="1"/>
  <c r="C15" i="7"/>
  <c r="J38" i="7" s="1"/>
  <c r="D15" i="7"/>
  <c r="L15" i="7" s="1"/>
  <c r="E15" i="7"/>
  <c r="M15" i="7" s="1"/>
  <c r="F15" i="7"/>
  <c r="M38" i="7" s="1"/>
  <c r="B16" i="7"/>
  <c r="J16" i="7" s="1"/>
  <c r="C16" i="7"/>
  <c r="J39" i="7" s="1"/>
  <c r="D16" i="7"/>
  <c r="K39" i="7" s="1"/>
  <c r="E16" i="7"/>
  <c r="L39" i="7" s="1"/>
  <c r="F16" i="7"/>
  <c r="N16" i="7" s="1"/>
  <c r="B17" i="7"/>
  <c r="I40" i="7" s="1"/>
  <c r="C17" i="7"/>
  <c r="J40" i="7" s="1"/>
  <c r="D17" i="7"/>
  <c r="K40" i="7" s="1"/>
  <c r="E17" i="7"/>
  <c r="L40" i="7" s="1"/>
  <c r="F17" i="7"/>
  <c r="N17" i="7" s="1"/>
  <c r="B18" i="7"/>
  <c r="I41" i="7" s="1"/>
  <c r="C18" i="7"/>
  <c r="J41" i="7" s="1"/>
  <c r="D18" i="7"/>
  <c r="K41" i="7" s="1"/>
  <c r="E18" i="7"/>
  <c r="M18" i="7" s="1"/>
  <c r="F18" i="7"/>
  <c r="M41" i="7" s="1"/>
  <c r="B19" i="7"/>
  <c r="I42" i="7" s="1"/>
  <c r="C19" i="7"/>
  <c r="K19" i="7" s="1"/>
  <c r="D19" i="7"/>
  <c r="K42" i="7" s="1"/>
  <c r="E19" i="7"/>
  <c r="M19" i="7" s="1"/>
  <c r="F19" i="7"/>
  <c r="M42" i="7" s="1"/>
  <c r="B20" i="7"/>
  <c r="J20" i="7" s="1"/>
  <c r="C20" i="7"/>
  <c r="K20" i="7" s="1"/>
  <c r="D20" i="7"/>
  <c r="L20" i="7" s="1"/>
  <c r="E20" i="7"/>
  <c r="L43" i="7" s="1"/>
  <c r="F20" i="7"/>
  <c r="N20" i="7" s="1"/>
  <c r="B21" i="7"/>
  <c r="I44" i="7" s="1"/>
  <c r="C21" i="7"/>
  <c r="J44" i="7" s="1"/>
  <c r="D21" i="7"/>
  <c r="K44" i="7" s="1"/>
  <c r="E21" i="7"/>
  <c r="L44" i="7" s="1"/>
  <c r="F21" i="7"/>
  <c r="N21" i="7" s="1"/>
  <c r="B22" i="7"/>
  <c r="J22" i="7" s="1"/>
  <c r="C22" i="7"/>
  <c r="J45" i="7" s="1"/>
  <c r="D22" i="7"/>
  <c r="L22" i="7" s="1"/>
  <c r="E22" i="7"/>
  <c r="L45" i="7" s="1"/>
  <c r="F22" i="7"/>
  <c r="M45" i="7" s="1"/>
  <c r="J11" i="7" l="1"/>
  <c r="N3" i="7"/>
  <c r="J7" i="7"/>
  <c r="L19" i="7"/>
  <c r="M28" i="7"/>
  <c r="K10" i="7"/>
  <c r="N19" i="7"/>
  <c r="L11" i="7"/>
  <c r="K29" i="7"/>
  <c r="J3" i="7"/>
  <c r="M14" i="7"/>
  <c r="L32" i="7"/>
  <c r="J15" i="7"/>
  <c r="I39" i="7"/>
  <c r="K6" i="7"/>
  <c r="N15" i="7"/>
  <c r="M6" i="7"/>
  <c r="J19" i="7"/>
  <c r="M40" i="7"/>
  <c r="K4" i="7"/>
  <c r="N7" i="7"/>
  <c r="N11" i="7"/>
  <c r="K16" i="7"/>
  <c r="M20" i="7"/>
  <c r="L41" i="7"/>
  <c r="J42" i="7"/>
  <c r="L31" i="7"/>
  <c r="M4" i="7"/>
  <c r="K8" i="7"/>
  <c r="M12" i="7"/>
  <c r="M16" i="7"/>
  <c r="J21" i="7"/>
  <c r="M44" i="7"/>
  <c r="K45" i="7"/>
  <c r="J5" i="7"/>
  <c r="J13" i="7"/>
  <c r="L17" i="7"/>
  <c r="L21" i="7"/>
  <c r="L5" i="7"/>
  <c r="L9" i="7"/>
  <c r="L13" i="7"/>
  <c r="K22" i="7"/>
  <c r="L3" i="7"/>
  <c r="I32" i="7"/>
  <c r="K38" i="7"/>
  <c r="N9" i="7"/>
  <c r="K14" i="7"/>
  <c r="K18" i="7"/>
  <c r="M22" i="7"/>
  <c r="J26" i="7"/>
  <c r="I43" i="7"/>
  <c r="M29" i="7"/>
  <c r="L42" i="7"/>
  <c r="L38" i="7"/>
  <c r="I27" i="7"/>
  <c r="M3" i="7"/>
  <c r="K5" i="7"/>
  <c r="L8" i="7"/>
  <c r="J10" i="7"/>
  <c r="M11" i="7"/>
  <c r="K13" i="7"/>
  <c r="N14" i="7"/>
  <c r="L16" i="7"/>
  <c r="J18" i="7"/>
  <c r="K21" i="7"/>
  <c r="N22" i="7"/>
  <c r="K30" i="7"/>
  <c r="J43" i="7"/>
  <c r="K43" i="7"/>
  <c r="I31" i="7"/>
  <c r="M43" i="7"/>
  <c r="K27" i="7"/>
  <c r="K33" i="7"/>
  <c r="K35" i="7"/>
  <c r="M39" i="7"/>
  <c r="M5" i="7"/>
  <c r="K7" i="7"/>
  <c r="N8" i="7"/>
  <c r="J12" i="7"/>
  <c r="M13" i="7"/>
  <c r="K15" i="7"/>
  <c r="L18" i="7"/>
  <c r="M21" i="7"/>
  <c r="L33" i="7"/>
  <c r="J34" i="7"/>
  <c r="I45" i="7"/>
  <c r="K12" i="7"/>
  <c r="N13" i="7"/>
  <c r="J17" i="7"/>
  <c r="L30" i="7"/>
  <c r="M35" i="7"/>
  <c r="M33" i="7"/>
  <c r="J6" i="7"/>
  <c r="K9" i="7"/>
  <c r="J14" i="7"/>
  <c r="K17" i="7"/>
  <c r="N18" i="7"/>
  <c r="K37" i="7"/>
  <c r="N4" i="7"/>
  <c r="M17" i="7"/>
</calcChain>
</file>

<file path=xl/sharedStrings.xml><?xml version="1.0" encoding="utf-8"?>
<sst xmlns="http://schemas.openxmlformats.org/spreadsheetml/2006/main" count="186" uniqueCount="45">
  <si>
    <t>Year</t>
  </si>
  <si>
    <t>Load</t>
  </si>
  <si>
    <t>Imported</t>
  </si>
  <si>
    <t>Self-Consumed</t>
  </si>
  <si>
    <t>Exported</t>
  </si>
  <si>
    <t>Installed PV Capacity</t>
  </si>
  <si>
    <t>Installed Battery Capacity</t>
  </si>
  <si>
    <t>Underlying Demand</t>
  </si>
  <si>
    <t>Retailer revenue after FiT cost (volumetric + FNC)</t>
  </si>
  <si>
    <t>FiT policy cost</t>
  </si>
  <si>
    <t>Retailer revenues, before FiT cost</t>
  </si>
  <si>
    <t>Figure 2</t>
  </si>
  <si>
    <t>Figure 3</t>
  </si>
  <si>
    <t>Figure 4</t>
  </si>
  <si>
    <t>FiT 0</t>
  </si>
  <si>
    <t>FiT 25</t>
  </si>
  <si>
    <t>FiT 50</t>
  </si>
  <si>
    <t>FiT 75</t>
  </si>
  <si>
    <t>FiT 100</t>
  </si>
  <si>
    <t>Cost of FiT</t>
  </si>
  <si>
    <t>Retailer revenue after FiT</t>
  </si>
  <si>
    <t>Retailer revenue before FiT</t>
  </si>
  <si>
    <t>Annual energy imported</t>
  </si>
  <si>
    <t>Annual energy exported</t>
  </si>
  <si>
    <t>Installed PV capacity</t>
  </si>
  <si>
    <t>Installed battery capacity</t>
  </si>
  <si>
    <t>Annual exported vs imported ratio</t>
  </si>
  <si>
    <t>% remaining of annual imported energy</t>
  </si>
  <si>
    <t>Case Study</t>
  </si>
  <si>
    <t>Installed PV capacity / hh</t>
  </si>
  <si>
    <t>Installed battery capacity / hh</t>
  </si>
  <si>
    <t>PV Ranges</t>
  </si>
  <si>
    <t>Title</t>
  </si>
  <si>
    <t>Min</t>
  </si>
  <si>
    <t>Max</t>
  </si>
  <si>
    <t>PV_S</t>
  </si>
  <si>
    <t>PV_M</t>
  </si>
  <si>
    <t>PV_L</t>
  </si>
  <si>
    <t>Battery ranges</t>
  </si>
  <si>
    <t>B_S</t>
  </si>
  <si>
    <t>B_M</t>
  </si>
  <si>
    <t>B_L</t>
  </si>
  <si>
    <t>Battery labels / hh</t>
  </si>
  <si>
    <t>PV labels / hh</t>
  </si>
  <si>
    <t>Combined labels / 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</si>
</sst>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right" textRotation="90"/>
    </xf>
    <xf numFmtId="0" fontId="0" fillId="0" borderId="0" xfId="0" applyAlignment="1">
      <alignment textRotation="90"/>
    </xf>
    <xf numFmtId="9" fontId="0" fillId="0" borderId="0" xfId="0" applyNumberFormat="1" applyAlignment="1">
      <alignment textRotation="90"/>
    </xf>
    <xf numFmtId="164" fontId="0" fillId="0" borderId="0" xfId="1" applyNumberFormat="1" applyFont="1"/>
    <xf numFmtId="0" fontId="0" fillId="0" borderId="0" xfId="0" applyAlignment="1">
      <alignment horizontal="right"/>
    </xf>
    <xf numFmtId="9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/>
    <xf numFmtId="9" fontId="0" fillId="0" borderId="0" xfId="1" applyFont="1"/>
    <xf numFmtId="0" fontId="4" fillId="0" borderId="0" xfId="0" applyFont="1"/>
    <xf numFmtId="9" fontId="0" fillId="0" borderId="0" xfId="0" applyNumberFormat="1"/>
    <xf numFmtId="0" fontId="0" fillId="0" borderId="0" xfId="1" applyNumberFormat="1" applyFont="1"/>
    <xf numFmtId="0" fontId="5" fillId="0" borderId="0" xfId="0" applyFont="1"/>
    <xf numFmtId="0" fontId="0" fillId="0" borderId="0" xfId="0" applyFill="1"/>
    <xf numFmtId="44" fontId="0" fillId="0" borderId="0" xfId="2" applyFont="1" applyFill="1"/>
    <xf numFmtId="0" fontId="6" fillId="0" borderId="0" xfId="0" applyFont="1"/>
    <xf numFmtId="0" fontId="2" fillId="0" borderId="0" xfId="0" applyFont="1" applyAlignment="1"/>
    <xf numFmtId="0" fontId="4" fillId="0" borderId="0" xfId="0" applyFont="1" applyAlignment="1">
      <alignment horizontal="right" textRotation="90"/>
    </xf>
    <xf numFmtId="9" fontId="4" fillId="0" borderId="0" xfId="0" quotePrefix="1" applyNumberFormat="1" applyFont="1" applyAlignment="1">
      <alignment textRotation="90"/>
    </xf>
    <xf numFmtId="0" fontId="4" fillId="0" borderId="0" xfId="0" quotePrefix="1" applyFont="1" applyAlignment="1">
      <alignment textRotation="90"/>
    </xf>
    <xf numFmtId="0" fontId="4" fillId="0" borderId="0" xfId="0" applyFont="1" applyAlignment="1">
      <alignment textRotation="90"/>
    </xf>
    <xf numFmtId="0" fontId="2" fillId="0" borderId="0" xfId="0" applyFont="1"/>
    <xf numFmtId="9" fontId="2" fillId="0" borderId="0" xfId="0" quotePrefix="1" applyNumberFormat="1" applyFont="1" applyAlignment="1"/>
    <xf numFmtId="0" fontId="2" fillId="0" borderId="0" xfId="0" applyFont="1" applyFill="1" applyAlignment="1"/>
    <xf numFmtId="0" fontId="0" fillId="0" borderId="0" xfId="0" applyFill="1" applyAlignment="1">
      <alignment horizontal="right" textRotation="90"/>
    </xf>
    <xf numFmtId="0" fontId="0" fillId="0" borderId="0" xfId="0" applyFill="1" applyAlignment="1">
      <alignment textRotation="90"/>
    </xf>
    <xf numFmtId="9" fontId="0" fillId="0" borderId="0" xfId="0" applyNumberFormat="1" applyFill="1" applyAlignment="1">
      <alignment textRotation="90"/>
    </xf>
    <xf numFmtId="0" fontId="0" fillId="0" borderId="0" xfId="0" applyFont="1"/>
    <xf numFmtId="2" fontId="0" fillId="0" borderId="0" xfId="0" applyNumberFormat="1"/>
    <xf numFmtId="2" fontId="5" fillId="0" borderId="0" xfId="0" applyNumberFormat="1" applyFont="1"/>
    <xf numFmtId="0" fontId="7" fillId="0" borderId="0" xfId="3"/>
    <xf numFmtId="44" fontId="0" fillId="0" borderId="0" xfId="0" applyNumberFormat="1" applyFill="1"/>
    <xf numFmtId="0" fontId="8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2" fillId="0" borderId="0" xfId="0" applyFont="1" applyFill="1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</cellXfs>
  <cellStyles count="4">
    <cellStyle name="Currency" xfId="2" builtinId="4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6600"/>
      <color rgb="FFFF5050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Annual imported energy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n-AU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                                           </a:t>
            </a:r>
            <a:r>
              <a:rPr lang="en-AU" sz="2000" b="1">
                <a:solidFill>
                  <a:sysClr val="windowText" lastClr="000000"/>
                </a:solidFill>
                <a:latin typeface="+mn-lt"/>
                <a:cs typeface="Times New Roman" panose="02020603050405020304" pitchFamily="18" charset="0"/>
              </a:rPr>
              <a:t>a</a:t>
            </a:r>
            <a:endParaRPr lang="en-AU" b="1">
              <a:solidFill>
                <a:sysClr val="windowText" lastClr="000000"/>
              </a:solidFill>
              <a:latin typeface="+mn-lt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633666701927142"/>
          <c:y val="1.39433370126012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1914260717410323E-2"/>
          <c:y val="0.12863048545558398"/>
          <c:w val="0.86486351706036746"/>
          <c:h val="0.72733614077164555"/>
        </c:manualLayout>
      </c:layout>
      <c:lineChart>
        <c:grouping val="standard"/>
        <c:varyColors val="0"/>
        <c:ser>
          <c:idx val="0"/>
          <c:order val="0"/>
          <c:tx>
            <c:strRef>
              <c:f>'Figure Data'!$B$2</c:f>
              <c:strCache>
                <c:ptCount val="1"/>
                <c:pt idx="0">
                  <c:v>FiT 0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Data'!$A$3:$A$22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Data'!$B$3:$B$22</c:f>
              <c:numCache>
                <c:formatCode>General</c:formatCode>
                <c:ptCount val="20"/>
                <c:pt idx="0">
                  <c:v>1378.1342389457</c:v>
                </c:pt>
                <c:pt idx="1">
                  <c:v>1340.7540400461901</c:v>
                </c:pt>
                <c:pt idx="2">
                  <c:v>1320.0420629902701</c:v>
                </c:pt>
                <c:pt idx="3">
                  <c:v>1284.5262965336699</c:v>
                </c:pt>
                <c:pt idx="4">
                  <c:v>1267.1568410434299</c:v>
                </c:pt>
                <c:pt idx="5">
                  <c:v>1249.55321227023</c:v>
                </c:pt>
                <c:pt idx="6">
                  <c:v>1235.8928478529799</c:v>
                </c:pt>
                <c:pt idx="7">
                  <c:v>1224.71378570567</c:v>
                </c:pt>
                <c:pt idx="8">
                  <c:v>1213.6975116787401</c:v>
                </c:pt>
                <c:pt idx="9">
                  <c:v>1211.4761233235099</c:v>
                </c:pt>
                <c:pt idx="10">
                  <c:v>1201.8982682031401</c:v>
                </c:pt>
                <c:pt idx="11">
                  <c:v>1188.9502729307901</c:v>
                </c:pt>
                <c:pt idx="12">
                  <c:v>1163.04741468467</c:v>
                </c:pt>
                <c:pt idx="13">
                  <c:v>1142.0487337791899</c:v>
                </c:pt>
                <c:pt idx="14">
                  <c:v>1126.3872485120301</c:v>
                </c:pt>
                <c:pt idx="15">
                  <c:v>1093.21425234101</c:v>
                </c:pt>
                <c:pt idx="16">
                  <c:v>1066.85336343937</c:v>
                </c:pt>
                <c:pt idx="17">
                  <c:v>1022.94233858291</c:v>
                </c:pt>
                <c:pt idx="18">
                  <c:v>954.872015642355</c:v>
                </c:pt>
                <c:pt idx="19">
                  <c:v>904.16239404464704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36-485A-80CA-354CCBDC90E2}"/>
            </c:ext>
          </c:extLst>
        </c:ser>
        <c:ser>
          <c:idx val="1"/>
          <c:order val="1"/>
          <c:tx>
            <c:strRef>
              <c:f>'Figure Data'!$C$2</c:f>
              <c:strCache>
                <c:ptCount val="1"/>
                <c:pt idx="0">
                  <c:v>FiT 25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Data'!$A$3:$A$22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Data'!$C$3:$C$22</c:f>
              <c:numCache>
                <c:formatCode>General</c:formatCode>
                <c:ptCount val="20"/>
                <c:pt idx="0">
                  <c:v>1328.5687436718799</c:v>
                </c:pt>
                <c:pt idx="1">
                  <c:v>1288.3551130447099</c:v>
                </c:pt>
                <c:pt idx="2">
                  <c:v>1246.72171201166</c:v>
                </c:pt>
                <c:pt idx="3">
                  <c:v>1203.5103708779</c:v>
                </c:pt>
                <c:pt idx="4">
                  <c:v>1171.03183452644</c:v>
                </c:pt>
                <c:pt idx="5">
                  <c:v>1155.6870710149501</c:v>
                </c:pt>
                <c:pt idx="6">
                  <c:v>1146.61606699292</c:v>
                </c:pt>
                <c:pt idx="7">
                  <c:v>1135.3030265996599</c:v>
                </c:pt>
                <c:pt idx="8">
                  <c:v>1128.16139764988</c:v>
                </c:pt>
                <c:pt idx="9">
                  <c:v>1126.5233034447499</c:v>
                </c:pt>
                <c:pt idx="10">
                  <c:v>1102.6003274278801</c:v>
                </c:pt>
                <c:pt idx="11">
                  <c:v>1054.8632034939601</c:v>
                </c:pt>
                <c:pt idx="12">
                  <c:v>1021.1843939296</c:v>
                </c:pt>
                <c:pt idx="13">
                  <c:v>996.82517107865601</c:v>
                </c:pt>
                <c:pt idx="14">
                  <c:v>977.63270289623802</c:v>
                </c:pt>
                <c:pt idx="15">
                  <c:v>958.66141742662796</c:v>
                </c:pt>
                <c:pt idx="16">
                  <c:v>926.00364490259801</c:v>
                </c:pt>
                <c:pt idx="17">
                  <c:v>884.71267337968402</c:v>
                </c:pt>
                <c:pt idx="18">
                  <c:v>866.65889641030697</c:v>
                </c:pt>
                <c:pt idx="19">
                  <c:v>844.59150804310798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36-485A-80CA-354CCBDC90E2}"/>
            </c:ext>
          </c:extLst>
        </c:ser>
        <c:ser>
          <c:idx val="2"/>
          <c:order val="2"/>
          <c:tx>
            <c:strRef>
              <c:f>'Figure Data'!$D$2</c:f>
              <c:strCache>
                <c:ptCount val="1"/>
                <c:pt idx="0">
                  <c:v>FiT 50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Data'!$A$3:$A$22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Data'!$D$3:$D$22</c:f>
              <c:numCache>
                <c:formatCode>General</c:formatCode>
                <c:ptCount val="20"/>
                <c:pt idx="0">
                  <c:v>1077.65820334146</c:v>
                </c:pt>
                <c:pt idx="1">
                  <c:v>1033.98210515755</c:v>
                </c:pt>
                <c:pt idx="2">
                  <c:v>1000.91788605452</c:v>
                </c:pt>
                <c:pt idx="3">
                  <c:v>975.47126817433298</c:v>
                </c:pt>
                <c:pt idx="4">
                  <c:v>959.82323787358405</c:v>
                </c:pt>
                <c:pt idx="5">
                  <c:v>955.79056183566695</c:v>
                </c:pt>
                <c:pt idx="6">
                  <c:v>950.59162049131703</c:v>
                </c:pt>
                <c:pt idx="7">
                  <c:v>945.75114474300301</c:v>
                </c:pt>
                <c:pt idx="8">
                  <c:v>943.66680009423703</c:v>
                </c:pt>
                <c:pt idx="9">
                  <c:v>943.43554518472104</c:v>
                </c:pt>
                <c:pt idx="10">
                  <c:v>941.38928665834703</c:v>
                </c:pt>
                <c:pt idx="11">
                  <c:v>932.60224156268896</c:v>
                </c:pt>
                <c:pt idx="12">
                  <c:v>927.94829302938501</c:v>
                </c:pt>
                <c:pt idx="13">
                  <c:v>924.77176857647896</c:v>
                </c:pt>
                <c:pt idx="14">
                  <c:v>922.13386506030395</c:v>
                </c:pt>
                <c:pt idx="15">
                  <c:v>921.520310036208</c:v>
                </c:pt>
                <c:pt idx="16">
                  <c:v>922.18010025002798</c:v>
                </c:pt>
                <c:pt idx="17">
                  <c:v>921.83237090318198</c:v>
                </c:pt>
                <c:pt idx="18">
                  <c:v>921.853384172147</c:v>
                </c:pt>
                <c:pt idx="19">
                  <c:v>922.66587309324905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36-485A-80CA-354CCBDC90E2}"/>
            </c:ext>
          </c:extLst>
        </c:ser>
        <c:ser>
          <c:idx val="3"/>
          <c:order val="3"/>
          <c:tx>
            <c:strRef>
              <c:f>'Figure Data'!$E$2</c:f>
              <c:strCache>
                <c:ptCount val="1"/>
                <c:pt idx="0">
                  <c:v>FiT 75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'Figure Data'!$A$3:$A$22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Data'!$E$3:$E$22</c:f>
              <c:numCache>
                <c:formatCode>General</c:formatCode>
                <c:ptCount val="20"/>
                <c:pt idx="0">
                  <c:v>1003.12831816605</c:v>
                </c:pt>
                <c:pt idx="1">
                  <c:v>970.28953208069402</c:v>
                </c:pt>
                <c:pt idx="2">
                  <c:v>945.65977819076602</c:v>
                </c:pt>
                <c:pt idx="3">
                  <c:v>928.77352578130103</c:v>
                </c:pt>
                <c:pt idx="4">
                  <c:v>925.70424866819906</c:v>
                </c:pt>
                <c:pt idx="5">
                  <c:v>920.87161404563801</c:v>
                </c:pt>
                <c:pt idx="6">
                  <c:v>919.59859183539095</c:v>
                </c:pt>
                <c:pt idx="7">
                  <c:v>917.29270856055803</c:v>
                </c:pt>
                <c:pt idx="8">
                  <c:v>916.48256178094096</c:v>
                </c:pt>
                <c:pt idx="9">
                  <c:v>916.79658896528395</c:v>
                </c:pt>
                <c:pt idx="10">
                  <c:v>917.37134429840501</c:v>
                </c:pt>
                <c:pt idx="11">
                  <c:v>918.19889100355704</c:v>
                </c:pt>
                <c:pt idx="12">
                  <c:v>919.03828963782405</c:v>
                </c:pt>
                <c:pt idx="13">
                  <c:v>919.89081802021701</c:v>
                </c:pt>
                <c:pt idx="14">
                  <c:v>920.75450543053205</c:v>
                </c:pt>
                <c:pt idx="15">
                  <c:v>921.62925435855402</c:v>
                </c:pt>
                <c:pt idx="16">
                  <c:v>922.51579068199499</c:v>
                </c:pt>
                <c:pt idx="17">
                  <c:v>923.41531653603499</c:v>
                </c:pt>
                <c:pt idx="18">
                  <c:v>924.32491793217105</c:v>
                </c:pt>
                <c:pt idx="19">
                  <c:v>925.243532145019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36-485A-80CA-354CCBDC90E2}"/>
            </c:ext>
          </c:extLst>
        </c:ser>
        <c:ser>
          <c:idx val="4"/>
          <c:order val="4"/>
          <c:tx>
            <c:strRef>
              <c:f>'Figure Data'!$F$2</c:f>
              <c:strCache>
                <c:ptCount val="1"/>
                <c:pt idx="0">
                  <c:v>FiT 100</c:v>
                </c:pt>
              </c:strCache>
            </c:strRef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'Figure Data'!$A$3:$A$22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Data'!$F$3:$F$22</c:f>
              <c:numCache>
                <c:formatCode>General</c:formatCode>
                <c:ptCount val="20"/>
                <c:pt idx="0">
                  <c:v>976.39097514191599</c:v>
                </c:pt>
                <c:pt idx="1">
                  <c:v>945.73700135423303</c:v>
                </c:pt>
                <c:pt idx="2">
                  <c:v>934.02089916583896</c:v>
                </c:pt>
                <c:pt idx="3">
                  <c:v>925.14850612871101</c:v>
                </c:pt>
                <c:pt idx="4">
                  <c:v>921.96527151411897</c:v>
                </c:pt>
                <c:pt idx="5">
                  <c:v>920.08844350790105</c:v>
                </c:pt>
                <c:pt idx="6">
                  <c:v>918.35821023372398</c:v>
                </c:pt>
                <c:pt idx="7">
                  <c:v>916.68826244286697</c:v>
                </c:pt>
                <c:pt idx="8">
                  <c:v>916.33372561709905</c:v>
                </c:pt>
                <c:pt idx="9">
                  <c:v>917.14322992146106</c:v>
                </c:pt>
                <c:pt idx="10">
                  <c:v>917.721552544818</c:v>
                </c:pt>
                <c:pt idx="11">
                  <c:v>918.55358052689803</c:v>
                </c:pt>
                <c:pt idx="12">
                  <c:v>919.40006174684197</c:v>
                </c:pt>
                <c:pt idx="13">
                  <c:v>920.25705208437898</c:v>
                </c:pt>
                <c:pt idx="14">
                  <c:v>921.12487614940903</c:v>
                </c:pt>
                <c:pt idx="15">
                  <c:v>922.00455915990801</c:v>
                </c:pt>
                <c:pt idx="16">
                  <c:v>922.89683666162898</c:v>
                </c:pt>
                <c:pt idx="17">
                  <c:v>923.801430121257</c:v>
                </c:pt>
                <c:pt idx="18">
                  <c:v>924.71487139640601</c:v>
                </c:pt>
                <c:pt idx="19">
                  <c:v>925.63833534274602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36-485A-80CA-354CCBDC9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6800031"/>
        <c:axId val="942285311"/>
      </c:lineChart>
      <c:catAx>
        <c:axId val="9468000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285311"/>
        <c:crosses val="autoZero"/>
        <c:auto val="1"/>
        <c:lblAlgn val="ctr"/>
        <c:lblOffset val="100"/>
        <c:tickLblSkip val="1"/>
        <c:noMultiLvlLbl val="0"/>
      </c:catAx>
      <c:valAx>
        <c:axId val="942285311"/>
        <c:scaling>
          <c:orientation val="minMax"/>
          <c:max val="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>
                    <a:solidFill>
                      <a:sysClr val="windowText" lastClr="000000"/>
                    </a:solidFill>
                  </a:rPr>
                  <a:t>MWh</a:t>
                </a:r>
              </a:p>
            </c:rich>
          </c:tx>
          <c:layout>
            <c:manualLayout>
              <c:xMode val="edge"/>
              <c:yMode val="edge"/>
              <c:x val="0"/>
              <c:y val="2.32434181317658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6800031"/>
        <c:crosses val="autoZero"/>
        <c:crossBetween val="midCat"/>
        <c:majorUnit val="5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Installed PV capacity</a:t>
            </a:r>
          </a:p>
          <a:p>
            <a:pPr>
              <a:defRPr/>
            </a:pPr>
            <a:r>
              <a:rPr lang="en-AU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                                           </a:t>
            </a:r>
            <a:r>
              <a:rPr lang="en-AU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r>
              <a:rPr lang="en-AU" sz="2000" b="1">
                <a:solidFill>
                  <a:sysClr val="windowText" lastClr="000000"/>
                </a:solidFill>
              </a:rPr>
              <a:t>a</a:t>
            </a:r>
            <a:endParaRPr lang="en-AU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3251284456729184"/>
          <c:y val="3.5291377693504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98150211353072"/>
          <c:y val="0.12906537305243143"/>
          <c:w val="0.8393274300074367"/>
          <c:h val="0.70988303260042995"/>
        </c:manualLayout>
      </c:layout>
      <c:lineChart>
        <c:grouping val="standard"/>
        <c:varyColors val="0"/>
        <c:ser>
          <c:idx val="0"/>
          <c:order val="0"/>
          <c:tx>
            <c:strRef>
              <c:f>'Scenario Data'!$M$50</c:f>
              <c:strCache>
                <c:ptCount val="1"/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'Scenario Data'!$L$51:$L$70</c:f>
              <c:numCache>
                <c:formatCode>General</c:formatCode>
                <c:ptCount val="20"/>
              </c:numCache>
            </c:numRef>
          </c:cat>
          <c:val>
            <c:numRef>
              <c:f>'Scenario Data'!$M$51:$M$70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5A-4601-B43D-10F35A446C5B}"/>
            </c:ext>
          </c:extLst>
        </c:ser>
        <c:ser>
          <c:idx val="1"/>
          <c:order val="1"/>
          <c:tx>
            <c:strRef>
              <c:f>'Scenario Data'!$N$50</c:f>
              <c:strCache>
                <c:ptCount val="1"/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'Scenario Data'!$L$51:$L$70</c:f>
              <c:numCache>
                <c:formatCode>General</c:formatCode>
                <c:ptCount val="20"/>
              </c:numCache>
            </c:numRef>
          </c:cat>
          <c:val>
            <c:numRef>
              <c:f>'Scenario Data'!$N$51:$N$70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5A-4601-B43D-10F35A446C5B}"/>
            </c:ext>
          </c:extLst>
        </c:ser>
        <c:ser>
          <c:idx val="2"/>
          <c:order val="2"/>
          <c:tx>
            <c:strRef>
              <c:f>'Scenario Data'!$O$50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'Scenario Data'!$L$51:$L$70</c:f>
              <c:numCache>
                <c:formatCode>General</c:formatCode>
                <c:ptCount val="20"/>
              </c:numCache>
            </c:numRef>
          </c:cat>
          <c:val>
            <c:numRef>
              <c:f>'Scenario Data'!$O$51:$O$70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5A-4601-B43D-10F35A446C5B}"/>
            </c:ext>
          </c:extLst>
        </c:ser>
        <c:ser>
          <c:idx val="3"/>
          <c:order val="3"/>
          <c:tx>
            <c:strRef>
              <c:f>'Scenario Data'!$P$50</c:f>
              <c:strCache>
                <c:ptCount val="1"/>
              </c:strCache>
            </c:strRef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'Scenario Data'!$L$51:$L$70</c:f>
              <c:numCache>
                <c:formatCode>General</c:formatCode>
                <c:ptCount val="20"/>
              </c:numCache>
            </c:numRef>
          </c:cat>
          <c:val>
            <c:numRef>
              <c:f>'Scenario Data'!$P$51:$P$70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5A-4601-B43D-10F35A446C5B}"/>
            </c:ext>
          </c:extLst>
        </c:ser>
        <c:ser>
          <c:idx val="4"/>
          <c:order val="4"/>
          <c:tx>
            <c:strRef>
              <c:f>'Scenario Data'!$Q$50</c:f>
              <c:strCache>
                <c:ptCount val="1"/>
              </c:strCache>
            </c:strRef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'Scenario Data'!$L$51:$L$70</c:f>
              <c:numCache>
                <c:formatCode>General</c:formatCode>
                <c:ptCount val="20"/>
              </c:numCache>
            </c:numRef>
          </c:cat>
          <c:val>
            <c:numRef>
              <c:f>'Scenario Data'!$Q$51:$Q$70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45A-4601-B43D-10F35A446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6730351"/>
        <c:axId val="947063279"/>
      </c:lineChart>
      <c:catAx>
        <c:axId val="10567303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7063279"/>
        <c:crosses val="autoZero"/>
        <c:auto val="1"/>
        <c:lblAlgn val="ctr"/>
        <c:lblOffset val="100"/>
        <c:tickLblSkip val="1"/>
        <c:noMultiLvlLbl val="0"/>
      </c:catAx>
      <c:valAx>
        <c:axId val="947063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>
                    <a:solidFill>
                      <a:sysClr val="windowText" lastClr="000000"/>
                    </a:solidFill>
                  </a:rPr>
                  <a:t>MW</a:t>
                </a:r>
                <a:r>
                  <a:rPr lang="en-AU" sz="800" baseline="-25000">
                    <a:solidFill>
                      <a:sysClr val="windowText" lastClr="000000"/>
                    </a:solidFill>
                  </a:rPr>
                  <a:t>P</a:t>
                </a:r>
              </a:p>
            </c:rich>
          </c:tx>
          <c:layout>
            <c:manualLayout>
              <c:xMode val="edge"/>
              <c:yMode val="edge"/>
              <c:x val="0"/>
              <c:y val="3.568018649174798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673035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22550385517355"/>
          <c:y val="0.16008982983168102"/>
          <c:w val="0.47356530928683421"/>
          <c:h val="0.17534776902887134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latin typeface="Times New Roman" panose="02020603050405020304" pitchFamily="18" charset="0"/>
                <a:cs typeface="Times New Roman" panose="02020603050405020304" pitchFamily="18" charset="0"/>
              </a:rPr>
              <a:t>Installed </a:t>
            </a:r>
            <a:r>
              <a:rPr lang="en-AU" sz="1400" b="0" i="0" u="none" strike="noStrike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battery </a:t>
            </a:r>
            <a:r>
              <a:rPr lang="en-AU">
                <a:latin typeface="Times New Roman" panose="02020603050405020304" pitchFamily="18" charset="0"/>
                <a:cs typeface="Times New Roman" panose="02020603050405020304" pitchFamily="18" charset="0"/>
              </a:rPr>
              <a:t>capacity</a:t>
            </a:r>
          </a:p>
          <a:p>
            <a:pPr>
              <a:defRPr/>
            </a:pPr>
            <a:r>
              <a:rPr lang="en-AU" sz="2000" b="1"/>
              <a:t>                               b</a:t>
            </a:r>
            <a:endParaRPr lang="en-AU" b="1"/>
          </a:p>
        </c:rich>
      </c:tx>
      <c:layout>
        <c:manualLayout>
          <c:xMode val="edge"/>
          <c:yMode val="edge"/>
          <c:x val="0.16777984711836524"/>
          <c:y val="2.6040082765364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68590954874263"/>
          <c:y val="0.13368128983877015"/>
          <c:w val="0.84789868282680292"/>
          <c:h val="0.73109647071651329"/>
        </c:manualLayout>
      </c:layout>
      <c:lineChart>
        <c:grouping val="standard"/>
        <c:varyColors val="0"/>
        <c:ser>
          <c:idx val="0"/>
          <c:order val="0"/>
          <c:tx>
            <c:strRef>
              <c:f>'Scenario Data'!$M$74</c:f>
              <c:strCache>
                <c:ptCount val="1"/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'Scenario Data'!$L$75:$L$94</c:f>
              <c:numCache>
                <c:formatCode>General</c:formatCode>
                <c:ptCount val="20"/>
              </c:numCache>
            </c:numRef>
          </c:cat>
          <c:val>
            <c:numRef>
              <c:f>'Scenario Data'!$M$75:$M$94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47-487F-BDA6-05B0DF948BBB}"/>
            </c:ext>
          </c:extLst>
        </c:ser>
        <c:ser>
          <c:idx val="1"/>
          <c:order val="1"/>
          <c:tx>
            <c:strRef>
              <c:f>'Scenario Data'!$N$74</c:f>
              <c:strCache>
                <c:ptCount val="1"/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'Scenario Data'!$L$75:$L$94</c:f>
              <c:numCache>
                <c:formatCode>General</c:formatCode>
                <c:ptCount val="20"/>
              </c:numCache>
            </c:numRef>
          </c:cat>
          <c:val>
            <c:numRef>
              <c:f>'Scenario Data'!$N$75:$N$94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47-487F-BDA6-05B0DF948BBB}"/>
            </c:ext>
          </c:extLst>
        </c:ser>
        <c:ser>
          <c:idx val="2"/>
          <c:order val="2"/>
          <c:tx>
            <c:strRef>
              <c:f>'Scenario Data'!$O$74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'Scenario Data'!$L$75:$L$94</c:f>
              <c:numCache>
                <c:formatCode>General</c:formatCode>
                <c:ptCount val="20"/>
              </c:numCache>
            </c:numRef>
          </c:cat>
          <c:val>
            <c:numRef>
              <c:f>'Scenario Data'!$O$75:$O$94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47-487F-BDA6-05B0DF948BBB}"/>
            </c:ext>
          </c:extLst>
        </c:ser>
        <c:ser>
          <c:idx val="3"/>
          <c:order val="3"/>
          <c:tx>
            <c:strRef>
              <c:f>'Scenario Data'!$P$74</c:f>
              <c:strCache>
                <c:ptCount val="1"/>
              </c:strCache>
            </c:strRef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'Scenario Data'!$L$75:$L$94</c:f>
              <c:numCache>
                <c:formatCode>General</c:formatCode>
                <c:ptCount val="20"/>
              </c:numCache>
            </c:numRef>
          </c:cat>
          <c:val>
            <c:numRef>
              <c:f>'Scenario Data'!$P$75:$P$94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E47-487F-BDA6-05B0DF948BBB}"/>
            </c:ext>
          </c:extLst>
        </c:ser>
        <c:ser>
          <c:idx val="4"/>
          <c:order val="4"/>
          <c:tx>
            <c:strRef>
              <c:f>'Scenario Data'!$Q$74</c:f>
              <c:strCache>
                <c:ptCount val="1"/>
              </c:strCache>
            </c:strRef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'Scenario Data'!$L$75:$L$94</c:f>
              <c:numCache>
                <c:formatCode>General</c:formatCode>
                <c:ptCount val="20"/>
              </c:numCache>
            </c:numRef>
          </c:cat>
          <c:val>
            <c:numRef>
              <c:f>'Scenario Data'!$Q$75:$Q$94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E47-487F-BDA6-05B0DF948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7051375"/>
        <c:axId val="730673695"/>
      </c:lineChart>
      <c:catAx>
        <c:axId val="7170513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0673695"/>
        <c:crosses val="autoZero"/>
        <c:auto val="1"/>
        <c:lblAlgn val="ctr"/>
        <c:lblOffset val="100"/>
        <c:tickLblSkip val="1"/>
        <c:noMultiLvlLbl val="0"/>
      </c:catAx>
      <c:valAx>
        <c:axId val="730673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/>
                  <a:t>MWh</a:t>
                </a:r>
              </a:p>
            </c:rich>
          </c:tx>
          <c:layout>
            <c:manualLayout>
              <c:xMode val="edge"/>
              <c:yMode val="edge"/>
              <c:x val="0"/>
              <c:y val="4.810034065324669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7051375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Annual imported energy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n-AU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                                           </a:t>
            </a:r>
            <a:r>
              <a:rPr lang="en-AU" sz="2000" b="1">
                <a:solidFill>
                  <a:sysClr val="windowText" lastClr="000000"/>
                </a:solidFill>
                <a:latin typeface="+mn-lt"/>
                <a:cs typeface="Times New Roman" panose="02020603050405020304" pitchFamily="18" charset="0"/>
              </a:rPr>
              <a:t>a</a:t>
            </a:r>
            <a:endParaRPr lang="en-AU" b="1">
              <a:solidFill>
                <a:sysClr val="windowText" lastClr="000000"/>
              </a:solidFill>
              <a:latin typeface="+mn-lt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633666701927142"/>
          <c:y val="1.39433370126012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1914260717410323E-2"/>
          <c:y val="0.12863048545558398"/>
          <c:w val="0.86486351706036746"/>
          <c:h val="0.72733614077164555"/>
        </c:manualLayout>
      </c:layout>
      <c:lineChart>
        <c:grouping val="standard"/>
        <c:varyColors val="0"/>
        <c:ser>
          <c:idx val="0"/>
          <c:order val="0"/>
          <c:tx>
            <c:v>#REF!</c:v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0-DE17-4C3A-9DDF-BF36C4E49BC7}"/>
            </c:ext>
          </c:extLst>
        </c:ser>
        <c:ser>
          <c:idx val="1"/>
          <c:order val="1"/>
          <c:tx>
            <c:v>#REF!</c:v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1-DE17-4C3A-9DDF-BF36C4E49BC7}"/>
            </c:ext>
          </c:extLst>
        </c:ser>
        <c:ser>
          <c:idx val="2"/>
          <c:order val="2"/>
          <c:tx>
            <c:v>#REF!</c:v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2-DE17-4C3A-9DDF-BF36C4E49BC7}"/>
            </c:ext>
          </c:extLst>
        </c:ser>
        <c:ser>
          <c:idx val="3"/>
          <c:order val="3"/>
          <c:tx>
            <c:v>#REF!</c:v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3-DE17-4C3A-9DDF-BF36C4E49BC7}"/>
            </c:ext>
          </c:extLst>
        </c:ser>
        <c:ser>
          <c:idx val="4"/>
          <c:order val="4"/>
          <c:tx>
            <c:v>#REF!</c:v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4-DE17-4C3A-9DDF-BF36C4E49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6800031"/>
        <c:axId val="942285311"/>
      </c:lineChart>
      <c:catAx>
        <c:axId val="9468000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285311"/>
        <c:crosses val="autoZero"/>
        <c:auto val="1"/>
        <c:lblAlgn val="ctr"/>
        <c:lblOffset val="100"/>
        <c:tickLblSkip val="1"/>
        <c:noMultiLvlLbl val="0"/>
      </c:catAx>
      <c:valAx>
        <c:axId val="942285311"/>
        <c:scaling>
          <c:orientation val="minMax"/>
          <c:max val="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>
                    <a:solidFill>
                      <a:sysClr val="windowText" lastClr="000000"/>
                    </a:solidFill>
                  </a:rPr>
                  <a:t>MWh</a:t>
                </a:r>
              </a:p>
            </c:rich>
          </c:tx>
          <c:layout>
            <c:manualLayout>
              <c:xMode val="edge"/>
              <c:yMode val="edge"/>
              <c:x val="0"/>
              <c:y val="2.32434181317658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6800031"/>
        <c:crosses val="autoZero"/>
        <c:crossBetween val="midCat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479802555302216"/>
          <c:y val="0.15990313192910532"/>
          <c:w val="0.51805791717895733"/>
          <c:h val="0.1944939721517861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Annual exported energy</a:t>
            </a:r>
          </a:p>
          <a:p>
            <a:pPr algn="ctr">
              <a:defRPr>
                <a:solidFill>
                  <a:sysClr val="windowText" lastClr="000000"/>
                </a:solidFill>
              </a:defRPr>
            </a:pPr>
            <a:r>
              <a:rPr lang="en-AU" sz="1400" b="1" i="0" u="none" strike="noStrike" baseline="0">
                <a:effectLst/>
              </a:rPr>
              <a:t>                                                  </a:t>
            </a:r>
            <a:r>
              <a:rPr lang="en-AU" sz="2000" b="1" i="0" u="none" strike="noStrike" baseline="0">
                <a:effectLst/>
              </a:rPr>
              <a:t>b</a:t>
            </a:r>
            <a:endParaRPr lang="en-AU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5492965572615341"/>
          <c:y val="1.86835610265653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747594050743653E-2"/>
          <c:y val="0.128750793683305"/>
          <c:w val="0.84523877740467812"/>
          <c:h val="0.72902243819511292"/>
        </c:manualLayout>
      </c:layout>
      <c:lineChart>
        <c:grouping val="standard"/>
        <c:varyColors val="0"/>
        <c:ser>
          <c:idx val="0"/>
          <c:order val="0"/>
          <c:tx>
            <c:v>#REF!</c:v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0-167F-4577-9621-1DF46B03B374}"/>
            </c:ext>
          </c:extLst>
        </c:ser>
        <c:ser>
          <c:idx val="1"/>
          <c:order val="1"/>
          <c:tx>
            <c:v>#REF!</c:v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1-167F-4577-9621-1DF46B03B374}"/>
            </c:ext>
          </c:extLst>
        </c:ser>
        <c:ser>
          <c:idx val="2"/>
          <c:order val="2"/>
          <c:tx>
            <c:v>#REF!</c:v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2-167F-4577-9621-1DF46B03B374}"/>
            </c:ext>
          </c:extLst>
        </c:ser>
        <c:ser>
          <c:idx val="3"/>
          <c:order val="3"/>
          <c:tx>
            <c:v>#REF!</c:v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3-167F-4577-9621-1DF46B03B374}"/>
            </c:ext>
          </c:extLst>
        </c:ser>
        <c:ser>
          <c:idx val="4"/>
          <c:order val="4"/>
          <c:tx>
            <c:v>#REF!</c:v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4-167F-4577-9621-1DF46B03B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2110783"/>
        <c:axId val="942291135"/>
      </c:lineChart>
      <c:catAx>
        <c:axId val="6821107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291135"/>
        <c:crosses val="autoZero"/>
        <c:auto val="1"/>
        <c:lblAlgn val="ctr"/>
        <c:lblOffset val="100"/>
        <c:tickLblSkip val="1"/>
        <c:noMultiLvlLbl val="0"/>
      </c:catAx>
      <c:valAx>
        <c:axId val="942291135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>
                    <a:solidFill>
                      <a:sysClr val="windowText" lastClr="000000"/>
                    </a:solidFill>
                  </a:rPr>
                  <a:t>MWh</a:t>
                </a:r>
                <a:endParaRPr lang="en-AU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"/>
              <c:y val="3.428587051618547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110783"/>
        <c:crosses val="autoZero"/>
        <c:crossBetween val="midCat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460939315105742"/>
          <c:y val="0.15127987833603015"/>
          <c:w val="0.51992589161648917"/>
          <c:h val="0.19502187226596676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Installed PV capacity</a:t>
            </a:r>
          </a:p>
          <a:p>
            <a:pPr>
              <a:defRPr/>
            </a:pPr>
            <a:r>
              <a:rPr lang="en-AU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                                           </a:t>
            </a:r>
            <a:r>
              <a:rPr lang="en-AU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r>
              <a:rPr lang="en-AU" sz="2000" b="1">
                <a:solidFill>
                  <a:sysClr val="windowText" lastClr="000000"/>
                </a:solidFill>
              </a:rPr>
              <a:t>a</a:t>
            </a:r>
            <a:endParaRPr lang="en-AU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3251284456729184"/>
          <c:y val="3.5291377693504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98150211353072"/>
          <c:y val="0.12906537305243143"/>
          <c:w val="0.8393274300074367"/>
          <c:h val="0.70988303260042995"/>
        </c:manualLayout>
      </c:layout>
      <c:lineChart>
        <c:grouping val="standard"/>
        <c:varyColors val="0"/>
        <c:ser>
          <c:idx val="0"/>
          <c:order val="0"/>
          <c:tx>
            <c:v>#REF!</c:v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0-9E29-4328-8A93-D30164FABB45}"/>
            </c:ext>
          </c:extLst>
        </c:ser>
        <c:ser>
          <c:idx val="1"/>
          <c:order val="1"/>
          <c:tx>
            <c:v>#REF!</c:v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1-9E29-4328-8A93-D30164FABB45}"/>
            </c:ext>
          </c:extLst>
        </c:ser>
        <c:ser>
          <c:idx val="2"/>
          <c:order val="2"/>
          <c:tx>
            <c:v>#REF!</c:v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2-9E29-4328-8A93-D30164FABB45}"/>
            </c:ext>
          </c:extLst>
        </c:ser>
        <c:ser>
          <c:idx val="3"/>
          <c:order val="3"/>
          <c:tx>
            <c:v>#REF!</c:v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3-9E29-4328-8A93-D30164FABB45}"/>
            </c:ext>
          </c:extLst>
        </c:ser>
        <c:ser>
          <c:idx val="4"/>
          <c:order val="4"/>
          <c:tx>
            <c:v>#REF!</c:v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4-9E29-4328-8A93-D30164FAB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6730351"/>
        <c:axId val="947063279"/>
      </c:lineChart>
      <c:catAx>
        <c:axId val="10567303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7063279"/>
        <c:crosses val="autoZero"/>
        <c:auto val="1"/>
        <c:lblAlgn val="ctr"/>
        <c:lblOffset val="100"/>
        <c:tickLblSkip val="1"/>
        <c:noMultiLvlLbl val="0"/>
      </c:catAx>
      <c:valAx>
        <c:axId val="947063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>
                    <a:solidFill>
                      <a:sysClr val="windowText" lastClr="000000"/>
                    </a:solidFill>
                  </a:rPr>
                  <a:t>MW</a:t>
                </a:r>
                <a:r>
                  <a:rPr lang="en-AU" sz="800" baseline="-25000">
                    <a:solidFill>
                      <a:sysClr val="windowText" lastClr="000000"/>
                    </a:solidFill>
                  </a:rPr>
                  <a:t>P</a:t>
                </a:r>
              </a:p>
            </c:rich>
          </c:tx>
          <c:layout>
            <c:manualLayout>
              <c:xMode val="edge"/>
              <c:yMode val="edge"/>
              <c:x val="0"/>
              <c:y val="3.568018649174798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673035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22550385517355"/>
          <c:y val="0.16008982983168102"/>
          <c:w val="0.47356530928683421"/>
          <c:h val="0.17534776902887134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latin typeface="Times New Roman" panose="02020603050405020304" pitchFamily="18" charset="0"/>
                <a:cs typeface="Times New Roman" panose="02020603050405020304" pitchFamily="18" charset="0"/>
              </a:rPr>
              <a:t>Installed </a:t>
            </a:r>
            <a:r>
              <a:rPr lang="en-AU" sz="1400" b="0" i="0" u="none" strike="noStrike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battery </a:t>
            </a:r>
            <a:r>
              <a:rPr lang="en-AU">
                <a:latin typeface="Times New Roman" panose="02020603050405020304" pitchFamily="18" charset="0"/>
                <a:cs typeface="Times New Roman" panose="02020603050405020304" pitchFamily="18" charset="0"/>
              </a:rPr>
              <a:t>capacity</a:t>
            </a:r>
          </a:p>
          <a:p>
            <a:pPr>
              <a:defRPr/>
            </a:pPr>
            <a:r>
              <a:rPr lang="en-AU" sz="2000" b="1"/>
              <a:t>                               b</a:t>
            </a:r>
            <a:endParaRPr lang="en-AU" b="1"/>
          </a:p>
        </c:rich>
      </c:tx>
      <c:layout>
        <c:manualLayout>
          <c:xMode val="edge"/>
          <c:yMode val="edge"/>
          <c:x val="0.16777984711836524"/>
          <c:y val="2.6040082765364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68590954874263"/>
          <c:y val="0.13368128983877015"/>
          <c:w val="0.84789868282680292"/>
          <c:h val="0.73109647071651329"/>
        </c:manualLayout>
      </c:layout>
      <c:lineChart>
        <c:grouping val="standard"/>
        <c:varyColors val="0"/>
        <c:ser>
          <c:idx val="0"/>
          <c:order val="0"/>
          <c:tx>
            <c:v>#REF!</c:v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0-D0E7-4D1E-8579-FA779A202794}"/>
            </c:ext>
          </c:extLst>
        </c:ser>
        <c:ser>
          <c:idx val="1"/>
          <c:order val="1"/>
          <c:tx>
            <c:v>#REF!</c:v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1-D0E7-4D1E-8579-FA779A202794}"/>
            </c:ext>
          </c:extLst>
        </c:ser>
        <c:ser>
          <c:idx val="2"/>
          <c:order val="2"/>
          <c:tx>
            <c:v>#REF!</c:v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2-D0E7-4D1E-8579-FA779A202794}"/>
            </c:ext>
          </c:extLst>
        </c:ser>
        <c:ser>
          <c:idx val="3"/>
          <c:order val="3"/>
          <c:tx>
            <c:v>#REF!</c:v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3-D0E7-4D1E-8579-FA779A202794}"/>
            </c:ext>
          </c:extLst>
        </c:ser>
        <c:ser>
          <c:idx val="4"/>
          <c:order val="4"/>
          <c:tx>
            <c:v>#REF!</c:v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smooth val="0"/>
          <c:extLst>
            <c:ext xmlns:c16="http://schemas.microsoft.com/office/drawing/2014/chart" uri="{C3380CC4-5D6E-409C-BE32-E72D297353CC}">
              <c16:uniqueId val="{00000004-D0E7-4D1E-8579-FA779A202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7051375"/>
        <c:axId val="730673695"/>
      </c:lineChart>
      <c:catAx>
        <c:axId val="7170513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0673695"/>
        <c:crosses val="autoZero"/>
        <c:auto val="1"/>
        <c:lblAlgn val="ctr"/>
        <c:lblOffset val="100"/>
        <c:tickLblSkip val="1"/>
        <c:noMultiLvlLbl val="0"/>
      </c:catAx>
      <c:valAx>
        <c:axId val="730673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/>
                  <a:t>MWh</a:t>
                </a:r>
              </a:p>
            </c:rich>
          </c:tx>
          <c:layout>
            <c:manualLayout>
              <c:xMode val="edge"/>
              <c:yMode val="edge"/>
              <c:x val="0"/>
              <c:y val="4.810034065324669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7051375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Annual exported energy</a:t>
            </a:r>
          </a:p>
          <a:p>
            <a:pPr algn="ctr">
              <a:defRPr>
                <a:solidFill>
                  <a:sysClr val="windowText" lastClr="000000"/>
                </a:solidFill>
              </a:defRPr>
            </a:pPr>
            <a:r>
              <a:rPr lang="en-AU" sz="1400" b="1" i="0" u="none" strike="noStrike" baseline="0">
                <a:effectLst/>
              </a:rPr>
              <a:t>                                                  </a:t>
            </a:r>
            <a:r>
              <a:rPr lang="en-AU" sz="2000" b="1" i="0" u="none" strike="noStrike" baseline="0">
                <a:effectLst/>
              </a:rPr>
              <a:t>b</a:t>
            </a:r>
            <a:endParaRPr lang="en-AU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5492965572615341"/>
          <c:y val="1.86835610265653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747594050743653E-2"/>
          <c:y val="0.128750793683305"/>
          <c:w val="0.84523877740467812"/>
          <c:h val="0.72902243819511292"/>
        </c:manualLayout>
      </c:layout>
      <c:lineChart>
        <c:grouping val="standard"/>
        <c:varyColors val="0"/>
        <c:ser>
          <c:idx val="0"/>
          <c:order val="0"/>
          <c:tx>
            <c:strRef>
              <c:f>'Figure Data'!$B$25</c:f>
              <c:strCache>
                <c:ptCount val="1"/>
                <c:pt idx="0">
                  <c:v>FiT 0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Data'!$A$26:$A$45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Data'!$B$26:$B$45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5.7862245581812195E-4</c:v>
                </c:pt>
                <c:pt idx="5">
                  <c:v>4.43656380130261E-2</c:v>
                </c:pt>
                <c:pt idx="6">
                  <c:v>0.31034318529576099</c:v>
                </c:pt>
                <c:pt idx="7">
                  <c:v>0.86356135505645804</c:v>
                </c:pt>
                <c:pt idx="8">
                  <c:v>1.9329092899996101</c:v>
                </c:pt>
                <c:pt idx="9">
                  <c:v>2.2316912290605102</c:v>
                </c:pt>
                <c:pt idx="10">
                  <c:v>3.6196813883916201</c:v>
                </c:pt>
                <c:pt idx="11">
                  <c:v>6.0073505381825001</c:v>
                </c:pt>
                <c:pt idx="12">
                  <c:v>12.893504992496</c:v>
                </c:pt>
                <c:pt idx="13">
                  <c:v>20.754710281985801</c:v>
                </c:pt>
                <c:pt idx="14">
                  <c:v>27.9436840109549</c:v>
                </c:pt>
                <c:pt idx="15">
                  <c:v>42.262167804293099</c:v>
                </c:pt>
                <c:pt idx="16">
                  <c:v>55.4197327434862</c:v>
                </c:pt>
                <c:pt idx="17">
                  <c:v>72.103380421784806</c:v>
                </c:pt>
                <c:pt idx="18">
                  <c:v>102.53580532981</c:v>
                </c:pt>
                <c:pt idx="19">
                  <c:v>129.05065925708499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1A-4FD3-8B60-932F0EEC5D5C}"/>
            </c:ext>
          </c:extLst>
        </c:ser>
        <c:ser>
          <c:idx val="1"/>
          <c:order val="1"/>
          <c:tx>
            <c:strRef>
              <c:f>'Figure Data'!$C$25</c:f>
              <c:strCache>
                <c:ptCount val="1"/>
                <c:pt idx="0">
                  <c:v>FiT 25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Data'!$A$26:$A$45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Data'!$C$26:$C$45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4.60606320434876E-2</c:v>
                </c:pt>
                <c:pt idx="3">
                  <c:v>2.6677892615869299</c:v>
                </c:pt>
                <c:pt idx="4">
                  <c:v>10.2281793408059</c:v>
                </c:pt>
                <c:pt idx="5">
                  <c:v>16.836939645621001</c:v>
                </c:pt>
                <c:pt idx="6">
                  <c:v>21.658871661777901</c:v>
                </c:pt>
                <c:pt idx="7">
                  <c:v>28.9040622112853</c:v>
                </c:pt>
                <c:pt idx="8">
                  <c:v>34.600114888049198</c:v>
                </c:pt>
                <c:pt idx="9">
                  <c:v>36.0952202740513</c:v>
                </c:pt>
                <c:pt idx="10">
                  <c:v>58.906296815597599</c:v>
                </c:pt>
                <c:pt idx="11">
                  <c:v>133.691276981507</c:v>
                </c:pt>
                <c:pt idx="12">
                  <c:v>222.24838047479801</c:v>
                </c:pt>
                <c:pt idx="13">
                  <c:v>309.53431495756098</c:v>
                </c:pt>
                <c:pt idx="14">
                  <c:v>393.99378448237798</c:v>
                </c:pt>
                <c:pt idx="15">
                  <c:v>465.04681791329199</c:v>
                </c:pt>
                <c:pt idx="16">
                  <c:v>561.02069739658396</c:v>
                </c:pt>
                <c:pt idx="17">
                  <c:v>669.45743928586296</c:v>
                </c:pt>
                <c:pt idx="18">
                  <c:v>719.79355135558603</c:v>
                </c:pt>
                <c:pt idx="19">
                  <c:v>762.80757453851004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1A-4FD3-8B60-932F0EEC5D5C}"/>
            </c:ext>
          </c:extLst>
        </c:ser>
        <c:ser>
          <c:idx val="2"/>
          <c:order val="2"/>
          <c:tx>
            <c:strRef>
              <c:f>'Figure Data'!$D$25</c:f>
              <c:strCache>
                <c:ptCount val="1"/>
                <c:pt idx="0">
                  <c:v>FiT 50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Data'!$A$26:$A$45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Data'!$D$26:$D$45</c:f>
              <c:numCache>
                <c:formatCode>General</c:formatCode>
                <c:ptCount val="20"/>
                <c:pt idx="0">
                  <c:v>84.491034689743202</c:v>
                </c:pt>
                <c:pt idx="1">
                  <c:v>178.88355508203</c:v>
                </c:pt>
                <c:pt idx="2">
                  <c:v>298.13365442655601</c:v>
                </c:pt>
                <c:pt idx="3">
                  <c:v>438.29403180861198</c:v>
                </c:pt>
                <c:pt idx="4">
                  <c:v>553.05082327026105</c:v>
                </c:pt>
                <c:pt idx="5">
                  <c:v>591.87776416865097</c:v>
                </c:pt>
                <c:pt idx="6">
                  <c:v>639.64856137991103</c:v>
                </c:pt>
                <c:pt idx="7">
                  <c:v>684.17028921782105</c:v>
                </c:pt>
                <c:pt idx="8">
                  <c:v>707.87679183211003</c:v>
                </c:pt>
                <c:pt idx="9">
                  <c:v>711.14623434671705</c:v>
                </c:pt>
                <c:pt idx="10">
                  <c:v>732.04192752423205</c:v>
                </c:pt>
                <c:pt idx="11">
                  <c:v>832.08029594606398</c:v>
                </c:pt>
                <c:pt idx="12">
                  <c:v>893.53616727888198</c:v>
                </c:pt>
                <c:pt idx="13">
                  <c:v>941.91443554599095</c:v>
                </c:pt>
                <c:pt idx="14">
                  <c:v>983.74948146668805</c:v>
                </c:pt>
                <c:pt idx="15">
                  <c:v>992.79575581263896</c:v>
                </c:pt>
                <c:pt idx="16">
                  <c:v>984.97091889583896</c:v>
                </c:pt>
                <c:pt idx="17">
                  <c:v>991.87442251967002</c:v>
                </c:pt>
                <c:pt idx="18">
                  <c:v>992.52975073841401</c:v>
                </c:pt>
                <c:pt idx="19">
                  <c:v>980.99795198109098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1A-4FD3-8B60-932F0EEC5D5C}"/>
            </c:ext>
          </c:extLst>
        </c:ser>
        <c:ser>
          <c:idx val="3"/>
          <c:order val="3"/>
          <c:tx>
            <c:strRef>
              <c:f>'Figure Data'!$E$25</c:f>
              <c:strCache>
                <c:ptCount val="1"/>
                <c:pt idx="0">
                  <c:v>FiT 75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'Figure Data'!$A$26:$A$45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Data'!$E$26:$E$45</c:f>
              <c:numCache>
                <c:formatCode>General</c:formatCode>
                <c:ptCount val="20"/>
                <c:pt idx="0">
                  <c:v>284.44507898829698</c:v>
                </c:pt>
                <c:pt idx="1">
                  <c:v>468.88541776176402</c:v>
                </c:pt>
                <c:pt idx="2">
                  <c:v>676.90427896020606</c:v>
                </c:pt>
                <c:pt idx="3">
                  <c:v>879.51529097491004</c:v>
                </c:pt>
                <c:pt idx="4">
                  <c:v>928.42011766649398</c:v>
                </c:pt>
                <c:pt idx="5">
                  <c:v>1007.68295892581</c:v>
                </c:pt>
                <c:pt idx="6">
                  <c:v>1024.9590639932701</c:v>
                </c:pt>
                <c:pt idx="7">
                  <c:v>1058.9819081707401</c:v>
                </c:pt>
                <c:pt idx="8">
                  <c:v>1072.8136737884499</c:v>
                </c:pt>
                <c:pt idx="9">
                  <c:v>1069.1346095859501</c:v>
                </c:pt>
                <c:pt idx="10">
                  <c:v>1060.15959537803</c:v>
                </c:pt>
                <c:pt idx="11">
                  <c:v>1047.1455036119</c:v>
                </c:pt>
                <c:pt idx="12">
                  <c:v>1034.1432637748901</c:v>
                </c:pt>
                <c:pt idx="13">
                  <c:v>1021.154153686</c:v>
                </c:pt>
                <c:pt idx="14">
                  <c:v>1008.17620262504</c:v>
                </c:pt>
                <c:pt idx="15">
                  <c:v>995.20931308178001</c:v>
                </c:pt>
                <c:pt idx="16">
                  <c:v>982.25421093394095</c:v>
                </c:pt>
                <c:pt idx="17">
                  <c:v>969.31209831670196</c:v>
                </c:pt>
                <c:pt idx="18">
                  <c:v>956.380061241558</c:v>
                </c:pt>
                <c:pt idx="19">
                  <c:v>943.45703698312605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1A-4FD3-8B60-932F0EEC5D5C}"/>
            </c:ext>
          </c:extLst>
        </c:ser>
        <c:ser>
          <c:idx val="4"/>
          <c:order val="4"/>
          <c:tx>
            <c:strRef>
              <c:f>'Figure Data'!$F$25</c:f>
              <c:strCache>
                <c:ptCount val="1"/>
                <c:pt idx="0">
                  <c:v>FiT 100</c:v>
                </c:pt>
              </c:strCache>
            </c:strRef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'Figure Data'!$A$26:$A$45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Data'!$F$26:$F$45</c:f>
              <c:numCache>
                <c:formatCode>General</c:formatCode>
                <c:ptCount val="20"/>
                <c:pt idx="0">
                  <c:v>423.48425335506698</c:v>
                </c:pt>
                <c:pt idx="1">
                  <c:v>674.15853343317997</c:v>
                </c:pt>
                <c:pt idx="2">
                  <c:v>808.48727706789305</c:v>
                </c:pt>
                <c:pt idx="3">
                  <c:v>942.65298724120601</c:v>
                </c:pt>
                <c:pt idx="4">
                  <c:v>989.024592096687</c:v>
                </c:pt>
                <c:pt idx="5">
                  <c:v>1017.44390810697</c:v>
                </c:pt>
                <c:pt idx="6">
                  <c:v>1048.10410649147</c:v>
                </c:pt>
                <c:pt idx="7">
                  <c:v>1071.7746571343901</c:v>
                </c:pt>
                <c:pt idx="8">
                  <c:v>1076.38387567171</c:v>
                </c:pt>
                <c:pt idx="9">
                  <c:v>1063.3859473981299</c:v>
                </c:pt>
                <c:pt idx="10">
                  <c:v>1054.41450048044</c:v>
                </c:pt>
                <c:pt idx="11">
                  <c:v>1041.40488999124</c:v>
                </c:pt>
                <c:pt idx="12">
                  <c:v>1028.4097327399099</c:v>
                </c:pt>
                <c:pt idx="13">
                  <c:v>1015.42508460617</c:v>
                </c:pt>
                <c:pt idx="14">
                  <c:v>1002.45127019992</c:v>
                </c:pt>
                <c:pt idx="15">
                  <c:v>989.48931473913501</c:v>
                </c:pt>
                <c:pt idx="16">
                  <c:v>976.53995376957698</c:v>
                </c:pt>
                <c:pt idx="17">
                  <c:v>963.602908757926</c:v>
                </c:pt>
                <c:pt idx="18">
                  <c:v>950.67471156179499</c:v>
                </c:pt>
                <c:pt idx="19">
                  <c:v>937.756537036856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11A-4FD3-8B60-932F0EEC5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2110783"/>
        <c:axId val="942291135"/>
      </c:lineChart>
      <c:catAx>
        <c:axId val="6821107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291135"/>
        <c:crosses val="autoZero"/>
        <c:auto val="1"/>
        <c:lblAlgn val="ctr"/>
        <c:lblOffset val="100"/>
        <c:tickLblSkip val="1"/>
        <c:noMultiLvlLbl val="0"/>
      </c:catAx>
      <c:valAx>
        <c:axId val="942291135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>
                    <a:solidFill>
                      <a:sysClr val="windowText" lastClr="000000"/>
                    </a:solidFill>
                  </a:rPr>
                  <a:t>MWh</a:t>
                </a:r>
                <a:endParaRPr lang="en-AU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"/>
              <c:y val="3.428587051618547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110783"/>
        <c:crosses val="autoZero"/>
        <c:crossBetween val="midCat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460939315105742"/>
          <c:y val="0.15127987833603015"/>
          <c:w val="0.612836852426347"/>
          <c:h val="0.19502187226596676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Installed PV capacity</a:t>
            </a:r>
          </a:p>
          <a:p>
            <a:pPr>
              <a:defRPr/>
            </a:pPr>
            <a:r>
              <a:rPr lang="en-AU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                                           </a:t>
            </a:r>
            <a:r>
              <a:rPr lang="en-AU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r>
              <a:rPr lang="en-AU" sz="2000" b="1">
                <a:solidFill>
                  <a:sysClr val="windowText" lastClr="000000"/>
                </a:solidFill>
              </a:rPr>
              <a:t>a</a:t>
            </a:r>
            <a:endParaRPr lang="en-AU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3251284456729184"/>
          <c:y val="3.5291377693504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98150211353072"/>
          <c:y val="0.12906537305243143"/>
          <c:w val="0.8393274300074367"/>
          <c:h val="0.70988303260042995"/>
        </c:manualLayout>
      </c:layout>
      <c:lineChart>
        <c:grouping val="standard"/>
        <c:varyColors val="0"/>
        <c:ser>
          <c:idx val="0"/>
          <c:order val="0"/>
          <c:tx>
            <c:strRef>
              <c:f>'Figure Data'!$B$48</c:f>
              <c:strCache>
                <c:ptCount val="1"/>
                <c:pt idx="0">
                  <c:v>FiT 0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Data'!$A$49:$A$68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Data'!$B$49:$B$68</c:f>
              <c:numCache>
                <c:formatCode>General</c:formatCode>
                <c:ptCount val="20"/>
                <c:pt idx="0">
                  <c:v>5.9499999999999997E-2</c:v>
                </c:pt>
                <c:pt idx="1">
                  <c:v>8.6999999999999994E-2</c:v>
                </c:pt>
                <c:pt idx="2">
                  <c:v>0.10349999999999999</c:v>
                </c:pt>
                <c:pt idx="3">
                  <c:v>0.13250000000000001</c:v>
                </c:pt>
                <c:pt idx="4">
                  <c:v>0.14749999999999999</c:v>
                </c:pt>
                <c:pt idx="5">
                  <c:v>0.16300000000000001</c:v>
                </c:pt>
                <c:pt idx="6">
                  <c:v>0.17599999999999999</c:v>
                </c:pt>
                <c:pt idx="7">
                  <c:v>0.1885</c:v>
                </c:pt>
                <c:pt idx="8">
                  <c:v>0.20200000000000001</c:v>
                </c:pt>
                <c:pt idx="9">
                  <c:v>0.20599999999999999</c:v>
                </c:pt>
                <c:pt idx="10">
                  <c:v>0.216</c:v>
                </c:pt>
                <c:pt idx="11">
                  <c:v>0.22800000000000001</c:v>
                </c:pt>
                <c:pt idx="12">
                  <c:v>0.254</c:v>
                </c:pt>
                <c:pt idx="13">
                  <c:v>0.27750000000000002</c:v>
                </c:pt>
                <c:pt idx="14">
                  <c:v>0.29699999999999999</c:v>
                </c:pt>
                <c:pt idx="15">
                  <c:v>0.33500000000000002</c:v>
                </c:pt>
                <c:pt idx="16">
                  <c:v>0.36799999999999999</c:v>
                </c:pt>
                <c:pt idx="17">
                  <c:v>0.41949999999999998</c:v>
                </c:pt>
                <c:pt idx="18">
                  <c:v>0.50149999999999995</c:v>
                </c:pt>
                <c:pt idx="19">
                  <c:v>0.5665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96-4D72-8D5E-B17D693388D7}"/>
            </c:ext>
          </c:extLst>
        </c:ser>
        <c:ser>
          <c:idx val="1"/>
          <c:order val="1"/>
          <c:tx>
            <c:strRef>
              <c:f>'Figure Data'!$C$48</c:f>
              <c:strCache>
                <c:ptCount val="1"/>
                <c:pt idx="0">
                  <c:v>FiT 25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Data'!$A$49:$A$68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Data'!$C$49:$C$68</c:f>
              <c:numCache>
                <c:formatCode>General</c:formatCode>
                <c:ptCount val="20"/>
                <c:pt idx="0">
                  <c:v>9.2499999999999999E-2</c:v>
                </c:pt>
                <c:pt idx="1">
                  <c:v>0.1225</c:v>
                </c:pt>
                <c:pt idx="2">
                  <c:v>0.155</c:v>
                </c:pt>
                <c:pt idx="3">
                  <c:v>0.1925</c:v>
                </c:pt>
                <c:pt idx="4">
                  <c:v>0.22600000000000001</c:v>
                </c:pt>
                <c:pt idx="5">
                  <c:v>0.246</c:v>
                </c:pt>
                <c:pt idx="6">
                  <c:v>0.26</c:v>
                </c:pt>
                <c:pt idx="7">
                  <c:v>0.28000000000000003</c:v>
                </c:pt>
                <c:pt idx="8">
                  <c:v>0.29549999999999998</c:v>
                </c:pt>
                <c:pt idx="9">
                  <c:v>0.30099999999999999</c:v>
                </c:pt>
                <c:pt idx="10">
                  <c:v>0.33550000000000002</c:v>
                </c:pt>
                <c:pt idx="11">
                  <c:v>0.42249999999999999</c:v>
                </c:pt>
                <c:pt idx="12">
                  <c:v>0.50949999999999995</c:v>
                </c:pt>
                <c:pt idx="13">
                  <c:v>0.59450000000000003</c:v>
                </c:pt>
                <c:pt idx="14">
                  <c:v>0.67400000000000004</c:v>
                </c:pt>
                <c:pt idx="15">
                  <c:v>0.749</c:v>
                </c:pt>
                <c:pt idx="16">
                  <c:v>0.85599999999999998</c:v>
                </c:pt>
                <c:pt idx="17">
                  <c:v>0.98</c:v>
                </c:pt>
                <c:pt idx="18">
                  <c:v>1.0475000000000001</c:v>
                </c:pt>
                <c:pt idx="19">
                  <c:v>1.1100000000000001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96-4D72-8D5E-B17D693388D7}"/>
            </c:ext>
          </c:extLst>
        </c:ser>
        <c:ser>
          <c:idx val="2"/>
          <c:order val="2"/>
          <c:tx>
            <c:strRef>
              <c:f>'Figure Data'!$D$48</c:f>
              <c:strCache>
                <c:ptCount val="1"/>
                <c:pt idx="0">
                  <c:v>FiT 50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Data'!$A$49:$A$68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Data'!$D$49:$D$68</c:f>
              <c:numCache>
                <c:formatCode>General</c:formatCode>
                <c:ptCount val="20"/>
                <c:pt idx="0">
                  <c:v>0.3155</c:v>
                </c:pt>
                <c:pt idx="1">
                  <c:v>0.41699999999999998</c:v>
                </c:pt>
                <c:pt idx="2">
                  <c:v>0.53500000000000003</c:v>
                </c:pt>
                <c:pt idx="3">
                  <c:v>0.66600000000000004</c:v>
                </c:pt>
                <c:pt idx="4">
                  <c:v>0.77700000000000002</c:v>
                </c:pt>
                <c:pt idx="5">
                  <c:v>0.81950000000000001</c:v>
                </c:pt>
                <c:pt idx="6">
                  <c:v>0.873</c:v>
                </c:pt>
                <c:pt idx="7">
                  <c:v>0.92900000000000005</c:v>
                </c:pt>
                <c:pt idx="8">
                  <c:v>0.96399999999999997</c:v>
                </c:pt>
                <c:pt idx="9">
                  <c:v>0.97699999999999998</c:v>
                </c:pt>
                <c:pt idx="10">
                  <c:v>1.002</c:v>
                </c:pt>
                <c:pt idx="11">
                  <c:v>1.0885</c:v>
                </c:pt>
                <c:pt idx="12">
                  <c:v>1.1465000000000001</c:v>
                </c:pt>
                <c:pt idx="13">
                  <c:v>1.196</c:v>
                </c:pt>
                <c:pt idx="14">
                  <c:v>1.2430000000000001</c:v>
                </c:pt>
                <c:pt idx="15">
                  <c:v>1.2625</c:v>
                </c:pt>
                <c:pt idx="16">
                  <c:v>1.2669999999999999</c:v>
                </c:pt>
                <c:pt idx="17">
                  <c:v>1.2865</c:v>
                </c:pt>
                <c:pt idx="18">
                  <c:v>1.3009999999999999</c:v>
                </c:pt>
                <c:pt idx="19">
                  <c:v>1.3025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96-4D72-8D5E-B17D693388D7}"/>
            </c:ext>
          </c:extLst>
        </c:ser>
        <c:ser>
          <c:idx val="3"/>
          <c:order val="3"/>
          <c:tx>
            <c:strRef>
              <c:f>'Figure Data'!$E$48</c:f>
              <c:strCache>
                <c:ptCount val="1"/>
                <c:pt idx="0">
                  <c:v>FiT 75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'Figure Data'!$A$49:$A$68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Data'!$E$49:$E$68</c:f>
              <c:numCache>
                <c:formatCode>General</c:formatCode>
                <c:ptCount val="20"/>
                <c:pt idx="0">
                  <c:v>0.505</c:v>
                </c:pt>
                <c:pt idx="1">
                  <c:v>0.67</c:v>
                </c:pt>
                <c:pt idx="2">
                  <c:v>0.85499999999999998</c:v>
                </c:pt>
                <c:pt idx="3">
                  <c:v>1.04</c:v>
                </c:pt>
                <c:pt idx="4">
                  <c:v>1.095</c:v>
                </c:pt>
                <c:pt idx="5">
                  <c:v>1.18</c:v>
                </c:pt>
                <c:pt idx="6">
                  <c:v>1.21</c:v>
                </c:pt>
                <c:pt idx="7">
                  <c:v>1.26</c:v>
                </c:pt>
                <c:pt idx="8">
                  <c:v>1.29</c:v>
                </c:pt>
                <c:pt idx="9">
                  <c:v>1.3</c:v>
                </c:pt>
                <c:pt idx="10">
                  <c:v>1.3049999999999999</c:v>
                </c:pt>
                <c:pt idx="11">
                  <c:v>1.3049999999999999</c:v>
                </c:pt>
                <c:pt idx="12">
                  <c:v>1.3049999999999999</c:v>
                </c:pt>
                <c:pt idx="13">
                  <c:v>1.3049999999999999</c:v>
                </c:pt>
                <c:pt idx="14">
                  <c:v>1.3049999999999999</c:v>
                </c:pt>
                <c:pt idx="15">
                  <c:v>1.3049999999999999</c:v>
                </c:pt>
                <c:pt idx="16">
                  <c:v>1.3049999999999999</c:v>
                </c:pt>
                <c:pt idx="17">
                  <c:v>1.3049999999999999</c:v>
                </c:pt>
                <c:pt idx="18">
                  <c:v>1.3049999999999999</c:v>
                </c:pt>
                <c:pt idx="19">
                  <c:v>1.3049999999999999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96-4D72-8D5E-B17D693388D7}"/>
            </c:ext>
          </c:extLst>
        </c:ser>
        <c:ser>
          <c:idx val="4"/>
          <c:order val="4"/>
          <c:tx>
            <c:strRef>
              <c:f>'Figure Data'!$F$48</c:f>
              <c:strCache>
                <c:ptCount val="1"/>
                <c:pt idx="0">
                  <c:v>FiT 100</c:v>
                </c:pt>
              </c:strCache>
            </c:strRef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'Figure Data'!$A$49:$A$68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Data'!$F$49:$F$68</c:f>
              <c:numCache>
                <c:formatCode>General</c:formatCode>
                <c:ptCount val="20"/>
                <c:pt idx="0">
                  <c:v>0.625</c:v>
                </c:pt>
                <c:pt idx="1">
                  <c:v>0.84499999999999997</c:v>
                </c:pt>
                <c:pt idx="2">
                  <c:v>0.97</c:v>
                </c:pt>
                <c:pt idx="3">
                  <c:v>1.1000000000000001</c:v>
                </c:pt>
                <c:pt idx="4">
                  <c:v>1.155</c:v>
                </c:pt>
                <c:pt idx="5">
                  <c:v>1.1950000000000001</c:v>
                </c:pt>
                <c:pt idx="6">
                  <c:v>1.24</c:v>
                </c:pt>
                <c:pt idx="7">
                  <c:v>1.28</c:v>
                </c:pt>
                <c:pt idx="8">
                  <c:v>1.3</c:v>
                </c:pt>
                <c:pt idx="9">
                  <c:v>1.3</c:v>
                </c:pt>
                <c:pt idx="10">
                  <c:v>1.3049999999999999</c:v>
                </c:pt>
                <c:pt idx="11">
                  <c:v>1.3049999999999999</c:v>
                </c:pt>
                <c:pt idx="12">
                  <c:v>1.3049999999999999</c:v>
                </c:pt>
                <c:pt idx="13">
                  <c:v>1.3049999999999999</c:v>
                </c:pt>
                <c:pt idx="14">
                  <c:v>1.3049999999999999</c:v>
                </c:pt>
                <c:pt idx="15">
                  <c:v>1.3049999999999999</c:v>
                </c:pt>
                <c:pt idx="16">
                  <c:v>1.3049999999999999</c:v>
                </c:pt>
                <c:pt idx="17">
                  <c:v>1.3049999999999999</c:v>
                </c:pt>
                <c:pt idx="18">
                  <c:v>1.3049999999999999</c:v>
                </c:pt>
                <c:pt idx="19">
                  <c:v>1.3049999999999999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96-4D72-8D5E-B17D69338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6730351"/>
        <c:axId val="947063279"/>
      </c:lineChart>
      <c:catAx>
        <c:axId val="10567303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7063279"/>
        <c:crosses val="autoZero"/>
        <c:auto val="1"/>
        <c:lblAlgn val="ctr"/>
        <c:lblOffset val="100"/>
        <c:tickLblSkip val="1"/>
        <c:noMultiLvlLbl val="0"/>
      </c:catAx>
      <c:valAx>
        <c:axId val="947063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>
                    <a:solidFill>
                      <a:sysClr val="windowText" lastClr="000000"/>
                    </a:solidFill>
                  </a:rPr>
                  <a:t>MW</a:t>
                </a:r>
                <a:r>
                  <a:rPr lang="en-AU" sz="800" baseline="-25000">
                    <a:solidFill>
                      <a:sysClr val="windowText" lastClr="000000"/>
                    </a:solidFill>
                  </a:rPr>
                  <a:t>P</a:t>
                </a:r>
              </a:p>
            </c:rich>
          </c:tx>
          <c:layout>
            <c:manualLayout>
              <c:xMode val="edge"/>
              <c:yMode val="edge"/>
              <c:x val="0"/>
              <c:y val="3.568018649174798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673035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22550385517355"/>
          <c:y val="0.16008982983168102"/>
          <c:w val="0.55670961000379349"/>
          <c:h val="0.17534776902887134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latin typeface="Times New Roman" panose="02020603050405020304" pitchFamily="18" charset="0"/>
                <a:cs typeface="Times New Roman" panose="02020603050405020304" pitchFamily="18" charset="0"/>
              </a:rPr>
              <a:t>Installed </a:t>
            </a:r>
            <a:r>
              <a:rPr lang="en-AU" sz="1400" b="0" i="0" u="none" strike="noStrike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battery </a:t>
            </a:r>
            <a:r>
              <a:rPr lang="en-AU">
                <a:latin typeface="Times New Roman" panose="02020603050405020304" pitchFamily="18" charset="0"/>
                <a:cs typeface="Times New Roman" panose="02020603050405020304" pitchFamily="18" charset="0"/>
              </a:rPr>
              <a:t>capacity</a:t>
            </a:r>
          </a:p>
          <a:p>
            <a:pPr>
              <a:defRPr/>
            </a:pPr>
            <a:r>
              <a:rPr lang="en-AU" sz="2000" b="1"/>
              <a:t>                               b</a:t>
            </a:r>
            <a:endParaRPr lang="en-AU" b="1"/>
          </a:p>
        </c:rich>
      </c:tx>
      <c:layout>
        <c:manualLayout>
          <c:xMode val="edge"/>
          <c:yMode val="edge"/>
          <c:x val="0.16777984711836524"/>
          <c:y val="2.6040082765364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68590954874263"/>
          <c:y val="0.13368128983877015"/>
          <c:w val="0.84789868282680292"/>
          <c:h val="0.73109647071651329"/>
        </c:manualLayout>
      </c:layout>
      <c:lineChart>
        <c:grouping val="standard"/>
        <c:varyColors val="0"/>
        <c:ser>
          <c:idx val="0"/>
          <c:order val="0"/>
          <c:tx>
            <c:strRef>
              <c:f>'Figure Data'!$B$71</c:f>
              <c:strCache>
                <c:ptCount val="1"/>
                <c:pt idx="0">
                  <c:v>FiT 0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Data'!$A$72:$A$91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Data'!$B$72:$B$91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2E-3</c:v>
                </c:pt>
                <c:pt idx="11">
                  <c:v>8.9999999999999993E-3</c:v>
                </c:pt>
                <c:pt idx="12">
                  <c:v>2.7E-2</c:v>
                </c:pt>
                <c:pt idx="13">
                  <c:v>4.8000000000000001E-2</c:v>
                </c:pt>
                <c:pt idx="14">
                  <c:v>6.8000000000000005E-2</c:v>
                </c:pt>
                <c:pt idx="15">
                  <c:v>0.127</c:v>
                </c:pt>
                <c:pt idx="16">
                  <c:v>0.186</c:v>
                </c:pt>
                <c:pt idx="17">
                  <c:v>0.29699999999999999</c:v>
                </c:pt>
                <c:pt idx="18">
                  <c:v>0.48699999999999999</c:v>
                </c:pt>
                <c:pt idx="19">
                  <c:v>0.64800000000000002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49-483A-B324-19E1C23E3562}"/>
            </c:ext>
          </c:extLst>
        </c:ser>
        <c:ser>
          <c:idx val="1"/>
          <c:order val="1"/>
          <c:tx>
            <c:strRef>
              <c:f>'Figure Data'!$C$71</c:f>
              <c:strCache>
                <c:ptCount val="1"/>
                <c:pt idx="0">
                  <c:v>FiT 25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Data'!$A$72:$A$91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Data'!$C$72:$C$91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3.0000000000000001E-3</c:v>
                </c:pt>
                <c:pt idx="12">
                  <c:v>6.0000000000000001E-3</c:v>
                </c:pt>
                <c:pt idx="13">
                  <c:v>1.4999999999999999E-2</c:v>
                </c:pt>
                <c:pt idx="14">
                  <c:v>3.3000000000000002E-2</c:v>
                </c:pt>
                <c:pt idx="15">
                  <c:v>6.5000000000000002E-2</c:v>
                </c:pt>
                <c:pt idx="16">
                  <c:v>0.13900000000000001</c:v>
                </c:pt>
                <c:pt idx="17">
                  <c:v>0.245</c:v>
                </c:pt>
                <c:pt idx="18">
                  <c:v>0.30099999999999999</c:v>
                </c:pt>
                <c:pt idx="19">
                  <c:v>0.378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49-483A-B324-19E1C23E3562}"/>
            </c:ext>
          </c:extLst>
        </c:ser>
        <c:ser>
          <c:idx val="2"/>
          <c:order val="2"/>
          <c:tx>
            <c:strRef>
              <c:f>'Figure Data'!$D$71</c:f>
              <c:strCache>
                <c:ptCount val="1"/>
                <c:pt idx="0">
                  <c:v>FiT 50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Data'!$A$72:$A$91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Data'!$D$72:$D$91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49-483A-B324-19E1C23E3562}"/>
            </c:ext>
          </c:extLst>
        </c:ser>
        <c:ser>
          <c:idx val="3"/>
          <c:order val="3"/>
          <c:tx>
            <c:strRef>
              <c:f>'Figure Data'!$E$71</c:f>
              <c:strCache>
                <c:ptCount val="1"/>
                <c:pt idx="0">
                  <c:v>FiT 75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'Figure Data'!$A$72:$A$91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Data'!$E$72:$E$91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549-483A-B324-19E1C23E3562}"/>
            </c:ext>
          </c:extLst>
        </c:ser>
        <c:ser>
          <c:idx val="4"/>
          <c:order val="4"/>
          <c:tx>
            <c:strRef>
              <c:f>'Figure Data'!$F$71</c:f>
              <c:strCache>
                <c:ptCount val="1"/>
                <c:pt idx="0">
                  <c:v>FiT 100</c:v>
                </c:pt>
              </c:strCache>
            </c:strRef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'Figure Data'!$A$72:$A$91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Data'!$F$72:$F$91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549-483A-B324-19E1C23E3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7051375"/>
        <c:axId val="730673695"/>
      </c:lineChart>
      <c:catAx>
        <c:axId val="7170513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0673695"/>
        <c:crosses val="autoZero"/>
        <c:auto val="1"/>
        <c:lblAlgn val="ctr"/>
        <c:lblOffset val="100"/>
        <c:tickLblSkip val="1"/>
        <c:noMultiLvlLbl val="0"/>
      </c:catAx>
      <c:valAx>
        <c:axId val="730673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/>
                  <a:t>MWh</a:t>
                </a:r>
              </a:p>
            </c:rich>
          </c:tx>
          <c:layout>
            <c:manualLayout>
              <c:xMode val="edge"/>
              <c:yMode val="edge"/>
              <c:x val="0"/>
              <c:y val="4.810034065324669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7051375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Retailer revenue before FiT</a:t>
            </a:r>
            <a:r>
              <a:rPr lang="en-AU" sz="2000" b="1" baseline="0">
                <a:solidFill>
                  <a:sysClr val="windowText" lastClr="000000"/>
                </a:solidFill>
                <a:latin typeface="+mn-lt"/>
                <a:cs typeface="Times New Roman" panose="02020603050405020304" pitchFamily="18" charset="0"/>
              </a:rPr>
              <a:t>                                         a</a:t>
            </a:r>
            <a:endParaRPr lang="en-AU" b="1">
              <a:solidFill>
                <a:sysClr val="windowText" lastClr="000000"/>
              </a:solidFill>
              <a:latin typeface="+mn-lt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4117441807282777"/>
          <c:y val="1.13114811717806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86607558959275"/>
          <c:y val="0.12952183145816257"/>
          <c:w val="0.85157310134557407"/>
          <c:h val="0.72640273722998561"/>
        </c:manualLayout>
      </c:layout>
      <c:lineChart>
        <c:grouping val="standard"/>
        <c:varyColors val="0"/>
        <c:ser>
          <c:idx val="0"/>
          <c:order val="0"/>
          <c:tx>
            <c:strRef>
              <c:f>'Figure Data'!$B$94</c:f>
              <c:strCache>
                <c:ptCount val="1"/>
                <c:pt idx="0">
                  <c:v>FiT 0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Data'!$A$95:$A$114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Data'!$B$95:$B$114</c:f>
              <c:numCache>
                <c:formatCode>General</c:formatCode>
                <c:ptCount val="20"/>
                <c:pt idx="0">
                  <c:v>466.82087679956476</c:v>
                </c:pt>
                <c:pt idx="1">
                  <c:v>467.75312859896371</c:v>
                </c:pt>
                <c:pt idx="2">
                  <c:v>472.11533746171824</c:v>
                </c:pt>
                <c:pt idx="3">
                  <c:v>473.0191785235308</c:v>
                </c:pt>
                <c:pt idx="4">
                  <c:v>478.23275021458932</c:v>
                </c:pt>
                <c:pt idx="5">
                  <c:v>483.50216086614671</c:v>
                </c:pt>
                <c:pt idx="6">
                  <c:v>489.7425606478829</c:v>
                </c:pt>
                <c:pt idx="7">
                  <c:v>496.41896179418637</c:v>
                </c:pt>
                <c:pt idx="8">
                  <c:v>503.15612932093711</c:v>
                </c:pt>
                <c:pt idx="9">
                  <c:v>512.53244681635954</c:v>
                </c:pt>
                <c:pt idx="10">
                  <c:v>520.53369616355201</c:v>
                </c:pt>
                <c:pt idx="11">
                  <c:v>527.93178994715527</c:v>
                </c:pt>
                <c:pt idx="12">
                  <c:v>531.51144363037577</c:v>
                </c:pt>
                <c:pt idx="13">
                  <c:v>535.96162967224745</c:v>
                </c:pt>
                <c:pt idx="14">
                  <c:v>541.61534326982792</c:v>
                </c:pt>
                <c:pt idx="15">
                  <c:v>540.46160425186997</c:v>
                </c:pt>
                <c:pt idx="16">
                  <c:v>541.08247782239255</c:v>
                </c:pt>
                <c:pt idx="17">
                  <c:v>534.85335627728762</c:v>
                </c:pt>
                <c:pt idx="18">
                  <c:v>517.99972984965586</c:v>
                </c:pt>
                <c:pt idx="19">
                  <c:v>506.828562283726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5F-4EC1-8153-9BD8597010A6}"/>
            </c:ext>
          </c:extLst>
        </c:ser>
        <c:ser>
          <c:idx val="1"/>
          <c:order val="1"/>
          <c:tx>
            <c:strRef>
              <c:f>'Figure Data'!$C$94</c:f>
              <c:strCache>
                <c:ptCount val="1"/>
                <c:pt idx="0">
                  <c:v>FiT 25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Data'!$A$95:$A$114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Data'!$C$95:$C$114</c:f>
              <c:numCache>
                <c:formatCode>General</c:formatCode>
                <c:ptCount val="20"/>
                <c:pt idx="0">
                  <c:v>459.67907760294304</c:v>
                </c:pt>
                <c:pt idx="1">
                  <c:v>460.49113751626732</c:v>
                </c:pt>
                <c:pt idx="2">
                  <c:v>461.27302784481822</c:v>
                </c:pt>
                <c:pt idx="3">
                  <c:v>461.27651180020615</c:v>
                </c:pt>
                <c:pt idx="4">
                  <c:v>462.7614868353877</c:v>
                </c:pt>
                <c:pt idx="5">
                  <c:v>467.55433091687951</c:v>
                </c:pt>
                <c:pt idx="6">
                  <c:v>474.07877453191315</c:v>
                </c:pt>
                <c:pt idx="7">
                  <c:v>479.40466019889305</c:v>
                </c:pt>
                <c:pt idx="8">
                  <c:v>485.99599549324631</c:v>
                </c:pt>
                <c:pt idx="9">
                  <c:v>495.04492650576566</c:v>
                </c:pt>
                <c:pt idx="10">
                  <c:v>501.09504917151196</c:v>
                </c:pt>
                <c:pt idx="11">
                  <c:v>501.78048847575195</c:v>
                </c:pt>
                <c:pt idx="12">
                  <c:v>503.77010130467244</c:v>
                </c:pt>
                <c:pt idx="13">
                  <c:v>505.23793451040632</c:v>
                </c:pt>
                <c:pt idx="14">
                  <c:v>507.8252119769212</c:v>
                </c:pt>
                <c:pt idx="15">
                  <c:v>508.94820996908521</c:v>
                </c:pt>
                <c:pt idx="16">
                  <c:v>503.90148790873531</c:v>
                </c:pt>
                <c:pt idx="17">
                  <c:v>495.15087253978919</c:v>
                </c:pt>
                <c:pt idx="18">
                  <c:v>495.47754704677072</c:v>
                </c:pt>
                <c:pt idx="19">
                  <c:v>494.74896323088558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5F-4EC1-8153-9BD8597010A6}"/>
            </c:ext>
          </c:extLst>
        </c:ser>
        <c:ser>
          <c:idx val="2"/>
          <c:order val="2"/>
          <c:tx>
            <c:strRef>
              <c:f>'Figure Data'!$D$94</c:f>
              <c:strCache>
                <c:ptCount val="1"/>
                <c:pt idx="0">
                  <c:v>FiT 50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Data'!$A$95:$A$114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Data'!$D$95:$D$114</c:f>
              <c:numCache>
                <c:formatCode>General</c:formatCode>
                <c:ptCount val="20"/>
                <c:pt idx="0">
                  <c:v>441.05410218697682</c:v>
                </c:pt>
                <c:pt idx="1">
                  <c:v>436.08121508341026</c:v>
                </c:pt>
                <c:pt idx="2">
                  <c:v>429.7617349899287</c:v>
                </c:pt>
                <c:pt idx="3">
                  <c:v>424.52012734111082</c:v>
                </c:pt>
                <c:pt idx="4">
                  <c:v>422.15372794527775</c:v>
                </c:pt>
                <c:pt idx="5">
                  <c:v>426.95970916242402</c:v>
                </c:pt>
                <c:pt idx="6">
                  <c:v>430.90193346629593</c:v>
                </c:pt>
                <c:pt idx="7">
                  <c:v>433.65203231184904</c:v>
                </c:pt>
                <c:pt idx="8">
                  <c:v>438.73844123214616</c:v>
                </c:pt>
                <c:pt idx="9">
                  <c:v>447.10006326488474</c:v>
                </c:pt>
                <c:pt idx="10">
                  <c:v>454.95315914313898</c:v>
                </c:pt>
                <c:pt idx="11">
                  <c:v>460.99242924873482</c:v>
                </c:pt>
                <c:pt idx="12">
                  <c:v>468.18255583824686</c:v>
                </c:pt>
                <c:pt idx="13">
                  <c:v>475.95575833223234</c:v>
                </c:pt>
                <c:pt idx="14">
                  <c:v>484.26130029301549</c:v>
                </c:pt>
                <c:pt idx="15">
                  <c:v>493.65054373989506</c:v>
                </c:pt>
                <c:pt idx="16">
                  <c:v>503.77383502152003</c:v>
                </c:pt>
                <c:pt idx="17">
                  <c:v>513.68175953875652</c:v>
                </c:pt>
                <c:pt idx="18">
                  <c:v>523.87731049651529</c:v>
                </c:pt>
                <c:pt idx="19">
                  <c:v>534.72935810667479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5F-4EC1-8153-9BD8597010A6}"/>
            </c:ext>
          </c:extLst>
        </c:ser>
        <c:ser>
          <c:idx val="4"/>
          <c:order val="3"/>
          <c:tx>
            <c:strRef>
              <c:f>'Figure Data'!$F$94</c:f>
              <c:strCache>
                <c:ptCount val="1"/>
                <c:pt idx="0">
                  <c:v>FiT 100</c:v>
                </c:pt>
              </c:strCache>
            </c:strRef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'Figure Data'!$A$95:$A$114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Data'!$F$95:$F$114</c:f>
              <c:numCache>
                <c:formatCode>General</c:formatCode>
                <c:ptCount val="20"/>
                <c:pt idx="0">
                  <c:v>422.88734159390589</c:v>
                </c:pt>
                <c:pt idx="1">
                  <c:v>411.97780568521938</c:v>
                </c:pt>
                <c:pt idx="2">
                  <c:v>408.80960327059415</c:v>
                </c:pt>
                <c:pt idx="3">
                  <c:v>404.50084432579592</c:v>
                </c:pt>
                <c:pt idx="4">
                  <c:v>407.7387577907453</c:v>
                </c:pt>
                <c:pt idx="5">
                  <c:v>412.4220073279468</c:v>
                </c:pt>
                <c:pt idx="6">
                  <c:v>417.5298299734248</c:v>
                </c:pt>
                <c:pt idx="7">
                  <c:v>421.45324635173375</c:v>
                </c:pt>
                <c:pt idx="8">
                  <c:v>427.66676150859615</c:v>
                </c:pt>
                <c:pt idx="9">
                  <c:v>436.54386978576247</c:v>
                </c:pt>
                <c:pt idx="10">
                  <c:v>445.10760147516419</c:v>
                </c:pt>
                <c:pt idx="11">
                  <c:v>454.35554702872435</c:v>
                </c:pt>
                <c:pt idx="12">
                  <c:v>463.79946931025114</c:v>
                </c:pt>
                <c:pt idx="13">
                  <c:v>473.44376424603968</c:v>
                </c:pt>
                <c:pt idx="14">
                  <c:v>483.29290570415651</c:v>
                </c:pt>
                <c:pt idx="15">
                  <c:v>493.35111814808266</c:v>
                </c:pt>
                <c:pt idx="16">
                  <c:v>503.62317441098935</c:v>
                </c:pt>
                <c:pt idx="17">
                  <c:v>514.11373774364642</c:v>
                </c:pt>
                <c:pt idx="18">
                  <c:v>524.82778141318227</c:v>
                </c:pt>
                <c:pt idx="19">
                  <c:v>535.77014060899307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5F-4EC1-8153-9BD8597010A6}"/>
            </c:ext>
          </c:extLst>
        </c:ser>
        <c:ser>
          <c:idx val="3"/>
          <c:order val="4"/>
          <c:tx>
            <c:strRef>
              <c:f>'Figure Data'!$E$94</c:f>
              <c:strCache>
                <c:ptCount val="1"/>
                <c:pt idx="0">
                  <c:v>FiT 75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'Figure Data'!$A$95:$A$114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Data'!$E$95:$E$114</c:f>
              <c:numCache>
                <c:formatCode>General</c:formatCode>
                <c:ptCount val="20"/>
                <c:pt idx="0">
                  <c:v>430.84829959614024</c:v>
                </c:pt>
                <c:pt idx="1">
                  <c:v>424.20592214433867</c:v>
                </c:pt>
                <c:pt idx="2">
                  <c:v>415.99552669027048</c:v>
                </c:pt>
                <c:pt idx="3">
                  <c:v>408.22291516860236</c:v>
                </c:pt>
                <c:pt idx="4">
                  <c:v>411.27578650474766</c:v>
                </c:pt>
                <c:pt idx="5">
                  <c:v>413.44039061515059</c:v>
                </c:pt>
                <c:pt idx="6">
                  <c:v>419.32021844205502</c:v>
                </c:pt>
                <c:pt idx="7">
                  <c:v>422.6684017564632</c:v>
                </c:pt>
                <c:pt idx="8">
                  <c:v>428.16246520483969</c:v>
                </c:pt>
                <c:pt idx="9">
                  <c:v>436.45550353438324</c:v>
                </c:pt>
                <c:pt idx="10">
                  <c:v>445.01655104375442</c:v>
                </c:pt>
                <c:pt idx="11">
                  <c:v>454.26163176493952</c:v>
                </c:pt>
                <c:pt idx="12">
                  <c:v>463.70263194944738</c:v>
                </c:pt>
                <c:pt idx="13">
                  <c:v>473.34390582478699</c:v>
                </c:pt>
                <c:pt idx="14">
                  <c:v>483.18994849812992</c:v>
                </c:pt>
                <c:pt idx="15">
                  <c:v>493.24495965151448</c:v>
                </c:pt>
                <c:pt idx="16">
                  <c:v>503.513677490455</c:v>
                </c:pt>
                <c:pt idx="17">
                  <c:v>514.00079409415252</c:v>
                </c:pt>
                <c:pt idx="18">
                  <c:v>524.71127366639791</c:v>
                </c:pt>
                <c:pt idx="19">
                  <c:v>535.64996485588574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35F-4EC1-8153-9BD859701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2228016"/>
        <c:axId val="86747072"/>
      </c:lineChart>
      <c:catAx>
        <c:axId val="582228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47072"/>
        <c:crosses val="autoZero"/>
        <c:auto val="1"/>
        <c:lblAlgn val="ctr"/>
        <c:lblOffset val="100"/>
        <c:tickLblSkip val="1"/>
        <c:noMultiLvlLbl val="0"/>
      </c:catAx>
      <c:valAx>
        <c:axId val="86747072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>
                    <a:solidFill>
                      <a:sysClr val="windowText" lastClr="000000"/>
                    </a:solidFill>
                  </a:rPr>
                  <a:t>$'000</a:t>
                </a:r>
              </a:p>
            </c:rich>
          </c:tx>
          <c:layout>
            <c:manualLayout>
              <c:xMode val="edge"/>
              <c:yMode val="edge"/>
              <c:x val="0"/>
              <c:y val="2.70424031110337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228016"/>
        <c:crosses val="autoZero"/>
        <c:crossBetween val="midCat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Cost of FiT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n-AU" sz="2000" b="1" baseline="0">
                <a:solidFill>
                  <a:sysClr val="windowText" lastClr="000000"/>
                </a:solidFill>
                <a:latin typeface="+mn-lt"/>
                <a:cs typeface="Times New Roman" panose="02020603050405020304" pitchFamily="18" charset="0"/>
              </a:rPr>
              <a:t>                                  b</a:t>
            </a:r>
            <a:endParaRPr lang="en-AU" b="1">
              <a:solidFill>
                <a:sysClr val="windowText" lastClr="000000"/>
              </a:solidFill>
              <a:latin typeface="+mn-lt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2420189610558291"/>
          <c:y val="2.7253663364466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26486228137655"/>
          <c:y val="0.1281741933988623"/>
          <c:w val="0.84498213393316368"/>
          <c:h val="0.72763633054959698"/>
        </c:manualLayout>
      </c:layout>
      <c:lineChart>
        <c:grouping val="standard"/>
        <c:varyColors val="0"/>
        <c:ser>
          <c:idx val="0"/>
          <c:order val="0"/>
          <c:tx>
            <c:strRef>
              <c:f>'Figure Data'!$B$117</c:f>
              <c:strCache>
                <c:ptCount val="1"/>
                <c:pt idx="0">
                  <c:v>FiT 0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Data'!$A$118:$A$137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Data'!$B$118:$B$137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8C-413B-A363-F960A7902AEE}"/>
            </c:ext>
          </c:extLst>
        </c:ser>
        <c:ser>
          <c:idx val="1"/>
          <c:order val="1"/>
          <c:tx>
            <c:strRef>
              <c:f>'Figure Data'!$C$117</c:f>
              <c:strCache>
                <c:ptCount val="1"/>
                <c:pt idx="0">
                  <c:v>FiT 25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Data'!$A$118:$A$137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Data'!$C$118:$C$137</c:f>
              <c:numCache>
                <c:formatCode>General</c:formatCode>
                <c:ptCount val="20"/>
                <c:pt idx="0">
                  <c:v>2.6159417028840264</c:v>
                </c:pt>
                <c:pt idx="1">
                  <c:v>3.3415885959383265</c:v>
                </c:pt>
                <c:pt idx="2">
                  <c:v>4.2284608167682505</c:v>
                </c:pt>
                <c:pt idx="3">
                  <c:v>5.2906292527992846</c:v>
                </c:pt>
                <c:pt idx="4">
                  <c:v>6.3867139970293891</c:v>
                </c:pt>
                <c:pt idx="5">
                  <c:v>7.0349481972176955</c:v>
                </c:pt>
                <c:pt idx="6">
                  <c:v>7.5250713263484545</c:v>
                </c:pt>
                <c:pt idx="7">
                  <c:v>8.0755865352706273</c:v>
                </c:pt>
                <c:pt idx="8">
                  <c:v>8.5032026208637745</c:v>
                </c:pt>
                <c:pt idx="9">
                  <c:v>8.7582707383926888</c:v>
                </c:pt>
                <c:pt idx="10">
                  <c:v>11.81611926430876</c:v>
                </c:pt>
                <c:pt idx="11">
                  <c:v>20.001332690049964</c:v>
                </c:pt>
                <c:pt idx="12">
                  <c:v>28.854026935897284</c:v>
                </c:pt>
                <c:pt idx="13">
                  <c:v>37.027897085008952</c:v>
                </c:pt>
                <c:pt idx="14">
                  <c:v>45.120825533249068</c:v>
                </c:pt>
                <c:pt idx="15">
                  <c:v>51.943224914970685</c:v>
                </c:pt>
                <c:pt idx="16">
                  <c:v>61.095067132441343</c:v>
                </c:pt>
                <c:pt idx="17">
                  <c:v>71.761516042958903</c:v>
                </c:pt>
                <c:pt idx="18">
                  <c:v>77.395898789341842</c:v>
                </c:pt>
                <c:pt idx="19">
                  <c:v>82.32204812633482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8C-413B-A363-F960A7902AEE}"/>
            </c:ext>
          </c:extLst>
        </c:ser>
        <c:ser>
          <c:idx val="2"/>
          <c:order val="2"/>
          <c:tx>
            <c:strRef>
              <c:f>'Figure Data'!$D$117</c:f>
              <c:strCache>
                <c:ptCount val="1"/>
                <c:pt idx="0">
                  <c:v>FiT 50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Data'!$A$118:$A$137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Data'!$D$118:$D$137</c:f>
              <c:numCache>
                <c:formatCode>General</c:formatCode>
                <c:ptCount val="20"/>
                <c:pt idx="0">
                  <c:v>41.198608325505965</c:v>
                </c:pt>
                <c:pt idx="1">
                  <c:v>54.137644696306076</c:v>
                </c:pt>
                <c:pt idx="2">
                  <c:v>69.093000675890679</c:v>
                </c:pt>
                <c:pt idx="3">
                  <c:v>87.281807725914206</c:v>
                </c:pt>
                <c:pt idx="4">
                  <c:v>102.65488324988756</c:v>
                </c:pt>
                <c:pt idx="5">
                  <c:v>109.27769908340996</c:v>
                </c:pt>
                <c:pt idx="6">
                  <c:v>117.21785952953127</c:v>
                </c:pt>
                <c:pt idx="7">
                  <c:v>124.28297033895151</c:v>
                </c:pt>
                <c:pt idx="8">
                  <c:v>129.05475578162751</c:v>
                </c:pt>
                <c:pt idx="9">
                  <c:v>131.99407126064429</c:v>
                </c:pt>
                <c:pt idx="10">
                  <c:v>137.86492499229757</c:v>
                </c:pt>
                <c:pt idx="11">
                  <c:v>157.3592745946996</c:v>
                </c:pt>
                <c:pt idx="12">
                  <c:v>170.81043602786667</c:v>
                </c:pt>
                <c:pt idx="13">
                  <c:v>182.43478936576224</c:v>
                </c:pt>
                <c:pt idx="14">
                  <c:v>193.39864871236392</c:v>
                </c:pt>
                <c:pt idx="15">
                  <c:v>198.87374630499389</c:v>
                </c:pt>
                <c:pt idx="16">
                  <c:v>201.40393883138492</c:v>
                </c:pt>
                <c:pt idx="17">
                  <c:v>206.718960877093</c:v>
                </c:pt>
                <c:pt idx="18">
                  <c:v>210.936602300945</c:v>
                </c:pt>
                <c:pt idx="19">
                  <c:v>212.91484005915706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8C-413B-A363-F960A7902AEE}"/>
            </c:ext>
          </c:extLst>
        </c:ser>
        <c:ser>
          <c:idx val="3"/>
          <c:order val="3"/>
          <c:tx>
            <c:strRef>
              <c:f>'Figure Data'!$E$117</c:f>
              <c:strCache>
                <c:ptCount val="1"/>
                <c:pt idx="0">
                  <c:v>FiT 75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'Figure Data'!$A$118:$A$137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Data'!$E$118:$E$137</c:f>
              <c:numCache>
                <c:formatCode>General</c:formatCode>
                <c:ptCount val="20"/>
                <c:pt idx="0">
                  <c:v>109.72655626361031</c:v>
                </c:pt>
                <c:pt idx="1">
                  <c:v>145.35558304567917</c:v>
                </c:pt>
                <c:pt idx="2">
                  <c:v>184.75645215930953</c:v>
                </c:pt>
                <c:pt idx="3">
                  <c:v>223.55097089036144</c:v>
                </c:pt>
                <c:pt idx="4">
                  <c:v>235.5806344754366</c:v>
                </c:pt>
                <c:pt idx="5">
                  <c:v>254.54832406299766</c:v>
                </c:pt>
                <c:pt idx="6">
                  <c:v>262.07764489039607</c:v>
                </c:pt>
                <c:pt idx="7">
                  <c:v>271.99091542842848</c:v>
                </c:pt>
                <c:pt idx="8">
                  <c:v>278.68521043520246</c:v>
                </c:pt>
                <c:pt idx="9">
                  <c:v>283.08990335993593</c:v>
                </c:pt>
                <c:pt idx="10">
                  <c:v>286.26832856013681</c:v>
                </c:pt>
                <c:pt idx="11">
                  <c:v>288.76716403016383</c:v>
                </c:pt>
                <c:pt idx="12">
                  <c:v>291.25453772873703</c:v>
                </c:pt>
                <c:pt idx="13">
                  <c:v>293.72915326175985</c:v>
                </c:pt>
                <c:pt idx="14">
                  <c:v>296.18970077283836</c:v>
                </c:pt>
                <c:pt idx="15">
                  <c:v>298.63452677463459</c:v>
                </c:pt>
                <c:pt idx="16">
                  <c:v>301.06225660030771</c:v>
                </c:pt>
                <c:pt idx="17">
                  <c:v>303.47135283459323</c:v>
                </c:pt>
                <c:pt idx="18">
                  <c:v>305.86035084715718</c:v>
                </c:pt>
                <c:pt idx="19">
                  <c:v>308.22756480308243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8C-413B-A363-F960A7902AEE}"/>
            </c:ext>
          </c:extLst>
        </c:ser>
        <c:ser>
          <c:idx val="4"/>
          <c:order val="4"/>
          <c:tx>
            <c:strRef>
              <c:f>'Figure Data'!$F$117</c:f>
              <c:strCache>
                <c:ptCount val="1"/>
                <c:pt idx="0">
                  <c:v>FiT 100</c:v>
                </c:pt>
              </c:strCache>
            </c:strRef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'Figure Data'!$A$118:$A$137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Data'!$F$118:$F$137</c:f>
              <c:numCache>
                <c:formatCode>General</c:formatCode>
                <c:ptCount val="20"/>
                <c:pt idx="0">
                  <c:v>183.10077671145655</c:v>
                </c:pt>
                <c:pt idx="1">
                  <c:v>244.87331061976138</c:v>
                </c:pt>
                <c:pt idx="2">
                  <c:v>279.38818385430443</c:v>
                </c:pt>
                <c:pt idx="3">
                  <c:v>313.47515496775162</c:v>
                </c:pt>
                <c:pt idx="4">
                  <c:v>329.37528766557188</c:v>
                </c:pt>
                <c:pt idx="5">
                  <c:v>341.52260337556316</c:v>
                </c:pt>
                <c:pt idx="6">
                  <c:v>355.06119739898293</c:v>
                </c:pt>
                <c:pt idx="7">
                  <c:v>365.59447331353408</c:v>
                </c:pt>
                <c:pt idx="8">
                  <c:v>372.26108725439775</c:v>
                </c:pt>
                <c:pt idx="9">
                  <c:v>375.57476882875267</c:v>
                </c:pt>
                <c:pt idx="10">
                  <c:v>379.77601723766747</c:v>
                </c:pt>
                <c:pt idx="11">
                  <c:v>383.07053993793284</c:v>
                </c:pt>
                <c:pt idx="12">
                  <c:v>386.3490350857283</c:v>
                </c:pt>
                <c:pt idx="13">
                  <c:v>389.60979980527293</c:v>
                </c:pt>
                <c:pt idx="14">
                  <c:v>392.85105001218483</c:v>
                </c:pt>
                <c:pt idx="15">
                  <c:v>396.07058914063572</c:v>
                </c:pt>
                <c:pt idx="16">
                  <c:v>399.26660189772394</c:v>
                </c:pt>
                <c:pt idx="17">
                  <c:v>402.43699219593299</c:v>
                </c:pt>
                <c:pt idx="18">
                  <c:v>405.57979853864902</c:v>
                </c:pt>
                <c:pt idx="19">
                  <c:v>408.6927416127852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8C-413B-A363-F960A7902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7312752"/>
        <c:axId val="2082695392"/>
      </c:lineChart>
      <c:catAx>
        <c:axId val="1847312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2695392"/>
        <c:crosses val="autoZero"/>
        <c:auto val="1"/>
        <c:lblAlgn val="ctr"/>
        <c:lblOffset val="100"/>
        <c:tickLblSkip val="1"/>
        <c:noMultiLvlLbl val="0"/>
      </c:catAx>
      <c:valAx>
        <c:axId val="2082695392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>
                    <a:solidFill>
                      <a:sysClr val="windowText" lastClr="000000"/>
                    </a:solidFill>
                  </a:rPr>
                  <a:t>$'000</a:t>
                </a:r>
              </a:p>
            </c:rich>
          </c:tx>
          <c:layout>
            <c:manualLayout>
              <c:xMode val="edge"/>
              <c:yMode val="edge"/>
              <c:x val="0"/>
              <c:y val="2.960445895159874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7312752"/>
        <c:crosses val="autoZero"/>
        <c:crossBetween val="midCat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Retailer revenue after FiT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n-AU" sz="2000" b="1">
                <a:solidFill>
                  <a:sysClr val="windowText" lastClr="000000"/>
                </a:solidFill>
                <a:latin typeface="+mn-lt"/>
                <a:cs typeface="Times New Roman" panose="02020603050405020304" pitchFamily="18" charset="0"/>
              </a:rPr>
              <a:t>                                   c</a:t>
            </a:r>
            <a:endParaRPr lang="en-AU" b="1">
              <a:solidFill>
                <a:sysClr val="windowText" lastClr="000000"/>
              </a:solidFill>
              <a:latin typeface="+mn-lt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2152839067552494"/>
          <c:y val="3.24050684588965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936753846190615"/>
          <c:y val="0.12917842519872558"/>
          <c:w val="0.83437882071208791"/>
          <c:h val="0.7333526402901317"/>
        </c:manualLayout>
      </c:layout>
      <c:lineChart>
        <c:grouping val="standard"/>
        <c:varyColors val="0"/>
        <c:ser>
          <c:idx val="0"/>
          <c:order val="0"/>
          <c:tx>
            <c:strRef>
              <c:f>'Figure Data'!$B$140</c:f>
              <c:strCache>
                <c:ptCount val="1"/>
                <c:pt idx="0">
                  <c:v>FiT 0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Data'!$A$141:$A$160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Data'!$B$141:$B$160</c:f>
              <c:numCache>
                <c:formatCode>General</c:formatCode>
                <c:ptCount val="20"/>
                <c:pt idx="0">
                  <c:v>466.82087679956476</c:v>
                </c:pt>
                <c:pt idx="1">
                  <c:v>467.75312859896371</c:v>
                </c:pt>
                <c:pt idx="2">
                  <c:v>472.11533746171824</c:v>
                </c:pt>
                <c:pt idx="3">
                  <c:v>473.0191785235308</c:v>
                </c:pt>
                <c:pt idx="4">
                  <c:v>478.23275021458932</c:v>
                </c:pt>
                <c:pt idx="5">
                  <c:v>483.50216086614671</c:v>
                </c:pt>
                <c:pt idx="6">
                  <c:v>489.7425606478829</c:v>
                </c:pt>
                <c:pt idx="7">
                  <c:v>496.41896179418637</c:v>
                </c:pt>
                <c:pt idx="8">
                  <c:v>503.15612932093711</c:v>
                </c:pt>
                <c:pt idx="9">
                  <c:v>512.53244681635954</c:v>
                </c:pt>
                <c:pt idx="10">
                  <c:v>520.53369616355201</c:v>
                </c:pt>
                <c:pt idx="11">
                  <c:v>527.93178994715527</c:v>
                </c:pt>
                <c:pt idx="12">
                  <c:v>531.51144363037577</c:v>
                </c:pt>
                <c:pt idx="13">
                  <c:v>535.96162967224745</c:v>
                </c:pt>
                <c:pt idx="14">
                  <c:v>541.61534326982792</c:v>
                </c:pt>
                <c:pt idx="15">
                  <c:v>540.46160425186997</c:v>
                </c:pt>
                <c:pt idx="16">
                  <c:v>541.08247782239255</c:v>
                </c:pt>
                <c:pt idx="17">
                  <c:v>534.85335627728762</c:v>
                </c:pt>
                <c:pt idx="18">
                  <c:v>517.99972984965586</c:v>
                </c:pt>
                <c:pt idx="19">
                  <c:v>506.828562283726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31-479B-9E33-2D0AF38DDFEB}"/>
            </c:ext>
          </c:extLst>
        </c:ser>
        <c:ser>
          <c:idx val="1"/>
          <c:order val="1"/>
          <c:tx>
            <c:strRef>
              <c:f>'Figure Data'!$C$140</c:f>
              <c:strCache>
                <c:ptCount val="1"/>
                <c:pt idx="0">
                  <c:v>FiT 25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Data'!$A$141:$A$160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Data'!$C$141:$C$160</c:f>
              <c:numCache>
                <c:formatCode>General</c:formatCode>
                <c:ptCount val="20"/>
                <c:pt idx="0">
                  <c:v>457.06313590005885</c:v>
                </c:pt>
                <c:pt idx="1">
                  <c:v>457.14954892032921</c:v>
                </c:pt>
                <c:pt idx="2">
                  <c:v>457.04456702805015</c:v>
                </c:pt>
                <c:pt idx="3">
                  <c:v>455.98588254740673</c:v>
                </c:pt>
                <c:pt idx="4">
                  <c:v>456.3747728383583</c:v>
                </c:pt>
                <c:pt idx="5">
                  <c:v>460.51938271966185</c:v>
                </c:pt>
                <c:pt idx="6">
                  <c:v>466.55370320556466</c:v>
                </c:pt>
                <c:pt idx="7">
                  <c:v>471.32907366362235</c:v>
                </c:pt>
                <c:pt idx="8">
                  <c:v>477.49279287238272</c:v>
                </c:pt>
                <c:pt idx="9">
                  <c:v>486.28665576737262</c:v>
                </c:pt>
                <c:pt idx="10">
                  <c:v>489.27892990720312</c:v>
                </c:pt>
                <c:pt idx="11">
                  <c:v>481.77915578570162</c:v>
                </c:pt>
                <c:pt idx="12">
                  <c:v>474.9160743687749</c:v>
                </c:pt>
                <c:pt idx="13">
                  <c:v>468.2100374253975</c:v>
                </c:pt>
                <c:pt idx="14">
                  <c:v>462.70438644367243</c:v>
                </c:pt>
                <c:pt idx="15">
                  <c:v>457.00498505411485</c:v>
                </c:pt>
                <c:pt idx="16">
                  <c:v>442.80642077629392</c:v>
                </c:pt>
                <c:pt idx="17">
                  <c:v>423.38935649683015</c:v>
                </c:pt>
                <c:pt idx="18">
                  <c:v>418.08164825742926</c:v>
                </c:pt>
                <c:pt idx="19">
                  <c:v>412.42691510455052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31-479B-9E33-2D0AF38DDFEB}"/>
            </c:ext>
          </c:extLst>
        </c:ser>
        <c:ser>
          <c:idx val="2"/>
          <c:order val="2"/>
          <c:tx>
            <c:strRef>
              <c:f>'Figure Data'!$D$140</c:f>
              <c:strCache>
                <c:ptCount val="1"/>
                <c:pt idx="0">
                  <c:v>FiT 50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Data'!$A$141:$A$160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Data'!$D$141:$D$160</c:f>
              <c:numCache>
                <c:formatCode>General</c:formatCode>
                <c:ptCount val="20"/>
                <c:pt idx="0">
                  <c:v>399.85549386147102</c:v>
                </c:pt>
                <c:pt idx="1">
                  <c:v>381.94357038710433</c:v>
                </c:pt>
                <c:pt idx="2">
                  <c:v>360.66873431403792</c:v>
                </c:pt>
                <c:pt idx="3">
                  <c:v>337.23831961519664</c:v>
                </c:pt>
                <c:pt idx="4">
                  <c:v>319.49884469539006</c:v>
                </c:pt>
                <c:pt idx="5">
                  <c:v>317.68201007901405</c:v>
                </c:pt>
                <c:pt idx="6">
                  <c:v>313.68407393676432</c:v>
                </c:pt>
                <c:pt idx="7">
                  <c:v>309.36906197289767</c:v>
                </c:pt>
                <c:pt idx="8">
                  <c:v>309.68368545051862</c:v>
                </c:pt>
                <c:pt idx="9">
                  <c:v>315.10599200424031</c:v>
                </c:pt>
                <c:pt idx="10">
                  <c:v>317.08823415084129</c:v>
                </c:pt>
                <c:pt idx="11">
                  <c:v>303.63315465403525</c:v>
                </c:pt>
                <c:pt idx="12">
                  <c:v>297.37211981038052</c:v>
                </c:pt>
                <c:pt idx="13">
                  <c:v>293.52096896647009</c:v>
                </c:pt>
                <c:pt idx="14">
                  <c:v>290.86265158065123</c:v>
                </c:pt>
                <c:pt idx="15">
                  <c:v>294.77679743490154</c:v>
                </c:pt>
                <c:pt idx="16">
                  <c:v>302.36989619013457</c:v>
                </c:pt>
                <c:pt idx="17">
                  <c:v>306.96279866166361</c:v>
                </c:pt>
                <c:pt idx="18">
                  <c:v>312.94070819556998</c:v>
                </c:pt>
                <c:pt idx="19">
                  <c:v>321.81451804751782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31-479B-9E33-2D0AF38DDFEB}"/>
            </c:ext>
          </c:extLst>
        </c:ser>
        <c:ser>
          <c:idx val="3"/>
          <c:order val="3"/>
          <c:tx>
            <c:strRef>
              <c:f>'Figure Data'!$E$140</c:f>
              <c:strCache>
                <c:ptCount val="1"/>
                <c:pt idx="0">
                  <c:v>FiT 75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'Figure Data'!$A$141:$A$160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Data'!$E$141:$E$160</c:f>
              <c:numCache>
                <c:formatCode>General</c:formatCode>
                <c:ptCount val="20"/>
                <c:pt idx="0">
                  <c:v>321.12174333253012</c:v>
                </c:pt>
                <c:pt idx="1">
                  <c:v>278.85033909865996</c:v>
                </c:pt>
                <c:pt idx="2">
                  <c:v>231.23907453096146</c:v>
                </c:pt>
                <c:pt idx="3">
                  <c:v>184.67194427824066</c:v>
                </c:pt>
                <c:pt idx="4">
                  <c:v>175.69515202931112</c:v>
                </c:pt>
                <c:pt idx="5">
                  <c:v>158.89206655215304</c:v>
                </c:pt>
                <c:pt idx="6">
                  <c:v>157.24257355165878</c:v>
                </c:pt>
                <c:pt idx="7">
                  <c:v>150.67748632803449</c:v>
                </c:pt>
                <c:pt idx="8">
                  <c:v>149.4772547696376</c:v>
                </c:pt>
                <c:pt idx="9">
                  <c:v>153.36560017444742</c:v>
                </c:pt>
                <c:pt idx="10">
                  <c:v>158.74822248361761</c:v>
                </c:pt>
                <c:pt idx="11">
                  <c:v>165.4944677347759</c:v>
                </c:pt>
                <c:pt idx="12">
                  <c:v>172.44809422071037</c:v>
                </c:pt>
                <c:pt idx="13">
                  <c:v>179.61475256302737</c:v>
                </c:pt>
                <c:pt idx="14">
                  <c:v>187.00024772529113</c:v>
                </c:pt>
                <c:pt idx="15">
                  <c:v>194.61043287687988</c:v>
                </c:pt>
                <c:pt idx="16">
                  <c:v>202.45142089014718</c:v>
                </c:pt>
                <c:pt idx="17">
                  <c:v>210.52944125955921</c:v>
                </c:pt>
                <c:pt idx="18">
                  <c:v>218.85092281924062</c:v>
                </c:pt>
                <c:pt idx="19">
                  <c:v>227.42240005280325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31-479B-9E33-2D0AF38DDFEB}"/>
            </c:ext>
          </c:extLst>
        </c:ser>
        <c:ser>
          <c:idx val="4"/>
          <c:order val="4"/>
          <c:tx>
            <c:strRef>
              <c:f>'Figure Data'!$F$140</c:f>
              <c:strCache>
                <c:ptCount val="1"/>
                <c:pt idx="0">
                  <c:v>FiT 100</c:v>
                </c:pt>
              </c:strCache>
            </c:strRef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'Figure Data'!$A$141:$A$160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Data'!$F$141:$F$160</c:f>
              <c:numCache>
                <c:formatCode>General</c:formatCode>
                <c:ptCount val="20"/>
                <c:pt idx="0">
                  <c:v>239.78656488244908</c:v>
                </c:pt>
                <c:pt idx="1">
                  <c:v>167.10449506545791</c:v>
                </c:pt>
                <c:pt idx="2">
                  <c:v>129.42141941628975</c:v>
                </c:pt>
                <c:pt idx="3">
                  <c:v>91.025689358044076</c:v>
                </c:pt>
                <c:pt idx="4">
                  <c:v>78.363470125173464</c:v>
                </c:pt>
                <c:pt idx="5">
                  <c:v>70.899403952383949</c:v>
                </c:pt>
                <c:pt idx="6">
                  <c:v>62.46863257444172</c:v>
                </c:pt>
                <c:pt idx="7">
                  <c:v>55.858773038199686</c:v>
                </c:pt>
                <c:pt idx="8">
                  <c:v>55.405674254198665</c:v>
                </c:pt>
                <c:pt idx="9">
                  <c:v>60.969100957009999</c:v>
                </c:pt>
                <c:pt idx="10">
                  <c:v>65.331584237496998</c:v>
                </c:pt>
                <c:pt idx="11">
                  <c:v>71.285007090791495</c:v>
                </c:pt>
                <c:pt idx="12">
                  <c:v>77.450434224522766</c:v>
                </c:pt>
                <c:pt idx="13">
                  <c:v>83.833964440766891</c:v>
                </c:pt>
                <c:pt idx="14">
                  <c:v>90.441855691971028</c:v>
                </c:pt>
                <c:pt idx="15">
                  <c:v>97.280529007446958</c:v>
                </c:pt>
                <c:pt idx="16">
                  <c:v>104.35657251326533</c:v>
                </c:pt>
                <c:pt idx="17">
                  <c:v>111.67674554771327</c:v>
                </c:pt>
                <c:pt idx="18">
                  <c:v>119.24798287453379</c:v>
                </c:pt>
                <c:pt idx="19">
                  <c:v>127.07739899620825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231-479B-9E33-2D0AF38DD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058496"/>
        <c:axId val="86760384"/>
      </c:lineChart>
      <c:catAx>
        <c:axId val="235058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60384"/>
        <c:crosses val="autoZero"/>
        <c:auto val="1"/>
        <c:lblAlgn val="ctr"/>
        <c:lblOffset val="100"/>
        <c:tickLblSkip val="1"/>
        <c:noMultiLvlLbl val="0"/>
      </c:catAx>
      <c:valAx>
        <c:axId val="86760384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>
                    <a:solidFill>
                      <a:sysClr val="windowText" lastClr="000000"/>
                    </a:solidFill>
                  </a:rPr>
                  <a:t>$'000</a:t>
                </a:r>
              </a:p>
            </c:rich>
          </c:tx>
          <c:layout>
            <c:manualLayout>
              <c:xMode val="edge"/>
              <c:yMode val="edge"/>
              <c:x val="0"/>
              <c:y val="2.991250900961061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5058496"/>
        <c:crosses val="autoZero"/>
        <c:crossBetween val="midCat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Annual imported energy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n-AU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                                           </a:t>
            </a:r>
            <a:r>
              <a:rPr lang="en-AU" sz="2000" b="1">
                <a:solidFill>
                  <a:sysClr val="windowText" lastClr="000000"/>
                </a:solidFill>
                <a:latin typeface="+mn-lt"/>
                <a:cs typeface="Times New Roman" panose="02020603050405020304" pitchFamily="18" charset="0"/>
              </a:rPr>
              <a:t>a</a:t>
            </a:r>
            <a:endParaRPr lang="en-AU" b="1">
              <a:solidFill>
                <a:sysClr val="windowText" lastClr="000000"/>
              </a:solidFill>
              <a:latin typeface="+mn-lt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633666701927142"/>
          <c:y val="1.39433370126012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1914260717410323E-2"/>
          <c:y val="0.12863048545558398"/>
          <c:w val="0.86486351706036746"/>
          <c:h val="0.72733614077164555"/>
        </c:manualLayout>
      </c:layout>
      <c:lineChart>
        <c:grouping val="standard"/>
        <c:varyColors val="0"/>
        <c:ser>
          <c:idx val="0"/>
          <c:order val="0"/>
          <c:tx>
            <c:strRef>
              <c:f>'Scenario Data'!$M$2</c:f>
              <c:strCache>
                <c:ptCount val="1"/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'Scenario Data'!$L$3:$L$22</c:f>
              <c:numCache>
                <c:formatCode>General</c:formatCode>
                <c:ptCount val="20"/>
              </c:numCache>
            </c:numRef>
          </c:cat>
          <c:val>
            <c:numRef>
              <c:f>'Scenario Data'!$M$3:$M$22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22-4EB5-A878-A8A102D67807}"/>
            </c:ext>
          </c:extLst>
        </c:ser>
        <c:ser>
          <c:idx val="1"/>
          <c:order val="1"/>
          <c:tx>
            <c:strRef>
              <c:f>'Scenario Data'!$N$2</c:f>
              <c:strCache>
                <c:ptCount val="1"/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'Scenario Data'!$L$3:$L$22</c:f>
              <c:numCache>
                <c:formatCode>General</c:formatCode>
                <c:ptCount val="20"/>
              </c:numCache>
            </c:numRef>
          </c:cat>
          <c:val>
            <c:numRef>
              <c:f>'Scenario Data'!$N$3:$N$22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22-4EB5-A878-A8A102D67807}"/>
            </c:ext>
          </c:extLst>
        </c:ser>
        <c:ser>
          <c:idx val="2"/>
          <c:order val="2"/>
          <c:tx>
            <c:strRef>
              <c:f>'Scenario Data'!$O$2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'Scenario Data'!$L$3:$L$22</c:f>
              <c:numCache>
                <c:formatCode>General</c:formatCode>
                <c:ptCount val="20"/>
              </c:numCache>
            </c:numRef>
          </c:cat>
          <c:val>
            <c:numRef>
              <c:f>'Scenario Data'!$O$3:$O$22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22-4EB5-A878-A8A102D67807}"/>
            </c:ext>
          </c:extLst>
        </c:ser>
        <c:ser>
          <c:idx val="3"/>
          <c:order val="3"/>
          <c:tx>
            <c:strRef>
              <c:f>'Scenario Data'!$P$2</c:f>
              <c:strCache>
                <c:ptCount val="1"/>
              </c:strCache>
            </c:strRef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'Scenario Data'!$L$3:$L$22</c:f>
              <c:numCache>
                <c:formatCode>General</c:formatCode>
                <c:ptCount val="20"/>
              </c:numCache>
            </c:numRef>
          </c:cat>
          <c:val>
            <c:numRef>
              <c:f>'Scenario Data'!$P$3:$P$22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22-4EB5-A878-A8A102D67807}"/>
            </c:ext>
          </c:extLst>
        </c:ser>
        <c:ser>
          <c:idx val="4"/>
          <c:order val="4"/>
          <c:tx>
            <c:strRef>
              <c:f>'Scenario Data'!$Q$2</c:f>
              <c:strCache>
                <c:ptCount val="1"/>
              </c:strCache>
            </c:strRef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'Scenario Data'!$L$3:$L$22</c:f>
              <c:numCache>
                <c:formatCode>General</c:formatCode>
                <c:ptCount val="20"/>
              </c:numCache>
            </c:numRef>
          </c:cat>
          <c:val>
            <c:numRef>
              <c:f>'Scenario Data'!$Q$3:$Q$22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722-4EB5-A878-A8A102D67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6800031"/>
        <c:axId val="942285311"/>
      </c:lineChart>
      <c:catAx>
        <c:axId val="9468000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285311"/>
        <c:crosses val="autoZero"/>
        <c:auto val="1"/>
        <c:lblAlgn val="ctr"/>
        <c:lblOffset val="100"/>
        <c:tickLblSkip val="1"/>
        <c:noMultiLvlLbl val="0"/>
      </c:catAx>
      <c:valAx>
        <c:axId val="942285311"/>
        <c:scaling>
          <c:orientation val="minMax"/>
          <c:max val="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>
                    <a:solidFill>
                      <a:sysClr val="windowText" lastClr="000000"/>
                    </a:solidFill>
                  </a:rPr>
                  <a:t>MWh</a:t>
                </a:r>
              </a:p>
            </c:rich>
          </c:tx>
          <c:layout>
            <c:manualLayout>
              <c:xMode val="edge"/>
              <c:yMode val="edge"/>
              <c:x val="0"/>
              <c:y val="2.32434181317658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6800031"/>
        <c:crosses val="autoZero"/>
        <c:crossBetween val="midCat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479802555302216"/>
          <c:y val="0.15990313192910532"/>
          <c:w val="0.51805791717895733"/>
          <c:h val="0.1944939721517861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Annual exported energy</a:t>
            </a:r>
          </a:p>
          <a:p>
            <a:pPr algn="ctr">
              <a:defRPr>
                <a:solidFill>
                  <a:sysClr val="windowText" lastClr="000000"/>
                </a:solidFill>
              </a:defRPr>
            </a:pPr>
            <a:r>
              <a:rPr lang="en-AU" sz="1400" b="1" i="0" u="none" strike="noStrike" baseline="0">
                <a:effectLst/>
              </a:rPr>
              <a:t>                                                  </a:t>
            </a:r>
            <a:r>
              <a:rPr lang="en-AU" sz="2000" b="1" i="0" u="none" strike="noStrike" baseline="0">
                <a:effectLst/>
              </a:rPr>
              <a:t>b</a:t>
            </a:r>
            <a:endParaRPr lang="en-AU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5492965572615341"/>
          <c:y val="1.86835610265653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747594050743653E-2"/>
          <c:y val="0.128750793683305"/>
          <c:w val="0.84523877740467812"/>
          <c:h val="0.72902243819511292"/>
        </c:manualLayout>
      </c:layout>
      <c:lineChart>
        <c:grouping val="standard"/>
        <c:varyColors val="0"/>
        <c:ser>
          <c:idx val="0"/>
          <c:order val="0"/>
          <c:tx>
            <c:strRef>
              <c:f>'Scenario Data'!$M$26</c:f>
              <c:strCache>
                <c:ptCount val="1"/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'Scenario Data'!$L$27:$L$46</c:f>
              <c:numCache>
                <c:formatCode>General</c:formatCode>
                <c:ptCount val="20"/>
              </c:numCache>
            </c:numRef>
          </c:cat>
          <c:val>
            <c:numRef>
              <c:f>'Scenario Data'!$M$27:$M$46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93-43A7-813C-653D6DFE92B0}"/>
            </c:ext>
          </c:extLst>
        </c:ser>
        <c:ser>
          <c:idx val="1"/>
          <c:order val="1"/>
          <c:tx>
            <c:strRef>
              <c:f>'Scenario Data'!$N$26</c:f>
              <c:strCache>
                <c:ptCount val="1"/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'Scenario Data'!$L$27:$L$46</c:f>
              <c:numCache>
                <c:formatCode>General</c:formatCode>
                <c:ptCount val="20"/>
              </c:numCache>
            </c:numRef>
          </c:cat>
          <c:val>
            <c:numRef>
              <c:f>'Scenario Data'!$N$27:$N$46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93-43A7-813C-653D6DFE92B0}"/>
            </c:ext>
          </c:extLst>
        </c:ser>
        <c:ser>
          <c:idx val="2"/>
          <c:order val="2"/>
          <c:tx>
            <c:strRef>
              <c:f>'Scenario Data'!$O$26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'Scenario Data'!$L$27:$L$46</c:f>
              <c:numCache>
                <c:formatCode>General</c:formatCode>
                <c:ptCount val="20"/>
              </c:numCache>
            </c:numRef>
          </c:cat>
          <c:val>
            <c:numRef>
              <c:f>'Scenario Data'!$O$27:$O$46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93-43A7-813C-653D6DFE92B0}"/>
            </c:ext>
          </c:extLst>
        </c:ser>
        <c:ser>
          <c:idx val="3"/>
          <c:order val="3"/>
          <c:tx>
            <c:strRef>
              <c:f>'Scenario Data'!$P$26</c:f>
              <c:strCache>
                <c:ptCount val="1"/>
              </c:strCache>
            </c:strRef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'Scenario Data'!$L$27:$L$46</c:f>
              <c:numCache>
                <c:formatCode>General</c:formatCode>
                <c:ptCount val="20"/>
              </c:numCache>
            </c:numRef>
          </c:cat>
          <c:val>
            <c:numRef>
              <c:f>'Scenario Data'!$P$27:$P$46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E93-43A7-813C-653D6DFE92B0}"/>
            </c:ext>
          </c:extLst>
        </c:ser>
        <c:ser>
          <c:idx val="4"/>
          <c:order val="4"/>
          <c:tx>
            <c:strRef>
              <c:f>'Scenario Data'!$Q$26</c:f>
              <c:strCache>
                <c:ptCount val="1"/>
              </c:strCache>
            </c:strRef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'Scenario Data'!$L$27:$L$46</c:f>
              <c:numCache>
                <c:formatCode>General</c:formatCode>
                <c:ptCount val="20"/>
              </c:numCache>
            </c:numRef>
          </c:cat>
          <c:val>
            <c:numRef>
              <c:f>'Scenario Data'!$Q$27:$Q$46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E93-43A7-813C-653D6DFE9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2110783"/>
        <c:axId val="942291135"/>
      </c:lineChart>
      <c:catAx>
        <c:axId val="6821107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291135"/>
        <c:crosses val="autoZero"/>
        <c:auto val="1"/>
        <c:lblAlgn val="ctr"/>
        <c:lblOffset val="100"/>
        <c:tickLblSkip val="1"/>
        <c:noMultiLvlLbl val="0"/>
      </c:catAx>
      <c:valAx>
        <c:axId val="942291135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>
                    <a:solidFill>
                      <a:sysClr val="windowText" lastClr="000000"/>
                    </a:solidFill>
                  </a:rPr>
                  <a:t>MWh</a:t>
                </a:r>
                <a:endParaRPr lang="en-AU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"/>
              <c:y val="3.428587051618547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110783"/>
        <c:crosses val="autoZero"/>
        <c:crossBetween val="midCat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460939315105742"/>
          <c:y val="0.15127987833603015"/>
          <c:w val="0.51992589161648917"/>
          <c:h val="0.19502187226596676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.xml"/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285188</xdr:colOff>
      <xdr:row>14</xdr:row>
      <xdr:rowOff>168978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20365D35-3A62-4368-8680-4F01D1C0AE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</xdr:row>
      <xdr:rowOff>159124</xdr:rowOff>
    </xdr:from>
    <xdr:to>
      <xdr:col>4</xdr:col>
      <xdr:colOff>295401</xdr:colOff>
      <xdr:row>27</xdr:row>
      <xdr:rowOff>141740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2906C3E1-DD63-4D38-BB14-A04A8CE041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7307</xdr:colOff>
      <xdr:row>2</xdr:row>
      <xdr:rowOff>0</xdr:rowOff>
    </xdr:from>
    <xdr:to>
      <xdr:col>9</xdr:col>
      <xdr:colOff>318344</xdr:colOff>
      <xdr:row>15</xdr:row>
      <xdr:rowOff>37145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F5B9C477-CB7A-4FA1-922F-2CD1DFE770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7307</xdr:colOff>
      <xdr:row>14</xdr:row>
      <xdr:rowOff>159124</xdr:rowOff>
    </xdr:from>
    <xdr:to>
      <xdr:col>9</xdr:col>
      <xdr:colOff>309584</xdr:colOff>
      <xdr:row>27</xdr:row>
      <xdr:rowOff>134855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7C7D83C0-844E-4A4E-8C50-95141CDEB7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636494</xdr:colOff>
      <xdr:row>2</xdr:row>
      <xdr:rowOff>0</xdr:rowOff>
    </xdr:from>
    <xdr:to>
      <xdr:col>14</xdr:col>
      <xdr:colOff>271083</xdr:colOff>
      <xdr:row>14</xdr:row>
      <xdr:rowOff>160806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A9A10C54-8658-41E6-816A-D122B8D853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636494</xdr:colOff>
      <xdr:row>14</xdr:row>
      <xdr:rowOff>159124</xdr:rowOff>
    </xdr:from>
    <xdr:to>
      <xdr:col>14</xdr:col>
      <xdr:colOff>283509</xdr:colOff>
      <xdr:row>27</xdr:row>
      <xdr:rowOff>135980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84269F0A-34CA-4007-9CFF-4E6A780DC3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636494</xdr:colOff>
      <xdr:row>27</xdr:row>
      <xdr:rowOff>114688</xdr:rowOff>
    </xdr:from>
    <xdr:to>
      <xdr:col>14</xdr:col>
      <xdr:colOff>331133</xdr:colOff>
      <xdr:row>40</xdr:row>
      <xdr:rowOff>103518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B97D64BD-49D1-4D33-BD49-1816BE0ED6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50</xdr:row>
      <xdr:rowOff>0</xdr:rowOff>
    </xdr:from>
    <xdr:to>
      <xdr:col>41</xdr:col>
      <xdr:colOff>276224</xdr:colOff>
      <xdr:row>63</xdr:row>
      <xdr:rowOff>9854</xdr:rowOff>
    </xdr:to>
    <xdr:graphicFrame macro="">
      <xdr:nvGraphicFramePr>
        <xdr:cNvPr id="55" name="Chart 54">
          <a:extLst>
            <a:ext uri="{FF2B5EF4-FFF2-40B4-BE49-F238E27FC236}">
              <a16:creationId xmlns:a16="http://schemas.microsoft.com/office/drawing/2014/main" id="{6DC84541-E6BB-48D4-9F60-0711DDBD00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0</xdr:colOff>
      <xdr:row>63</xdr:row>
      <xdr:rowOff>0</xdr:rowOff>
    </xdr:from>
    <xdr:to>
      <xdr:col>41</xdr:col>
      <xdr:colOff>286437</xdr:colOff>
      <xdr:row>73</xdr:row>
      <xdr:rowOff>262203</xdr:rowOff>
    </xdr:to>
    <xdr:graphicFrame macro="">
      <xdr:nvGraphicFramePr>
        <xdr:cNvPr id="56" name="Chart 55">
          <a:extLst>
            <a:ext uri="{FF2B5EF4-FFF2-40B4-BE49-F238E27FC236}">
              <a16:creationId xmlns:a16="http://schemas.microsoft.com/office/drawing/2014/main" id="{739820B1-5B3B-4900-A1A0-45EEFCA742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41</xdr:col>
      <xdr:colOff>646043</xdr:colOff>
      <xdr:row>50</xdr:row>
      <xdr:rowOff>0</xdr:rowOff>
    </xdr:from>
    <xdr:to>
      <xdr:col>46</xdr:col>
      <xdr:colOff>298174</xdr:colOff>
      <xdr:row>63</xdr:row>
      <xdr:rowOff>58996</xdr:rowOff>
    </xdr:to>
    <xdr:graphicFrame macro="">
      <xdr:nvGraphicFramePr>
        <xdr:cNvPr id="57" name="Chart 56">
          <a:extLst>
            <a:ext uri="{FF2B5EF4-FFF2-40B4-BE49-F238E27FC236}">
              <a16:creationId xmlns:a16="http://schemas.microsoft.com/office/drawing/2014/main" id="{6BD0182E-DA8C-4313-B0B3-27F93A40F5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41</xdr:col>
      <xdr:colOff>646043</xdr:colOff>
      <xdr:row>63</xdr:row>
      <xdr:rowOff>0</xdr:rowOff>
    </xdr:from>
    <xdr:to>
      <xdr:col>46</xdr:col>
      <xdr:colOff>289414</xdr:colOff>
      <xdr:row>73</xdr:row>
      <xdr:rowOff>255318</xdr:rowOff>
    </xdr:to>
    <xdr:graphicFrame macro="">
      <xdr:nvGraphicFramePr>
        <xdr:cNvPr id="58" name="Chart 57">
          <a:extLst>
            <a:ext uri="{FF2B5EF4-FFF2-40B4-BE49-F238E27FC236}">
              <a16:creationId xmlns:a16="http://schemas.microsoft.com/office/drawing/2014/main" id="{0360F2E7-7B6C-47F3-AC63-12F94C7C63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37</xdr:col>
      <xdr:colOff>0</xdr:colOff>
      <xdr:row>50</xdr:row>
      <xdr:rowOff>0</xdr:rowOff>
    </xdr:from>
    <xdr:to>
      <xdr:col>41</xdr:col>
      <xdr:colOff>276224</xdr:colOff>
      <xdr:row>63</xdr:row>
      <xdr:rowOff>9854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BE90F39-17D2-4A6B-89C6-B3075563E8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37</xdr:col>
      <xdr:colOff>0</xdr:colOff>
      <xdr:row>63</xdr:row>
      <xdr:rowOff>0</xdr:rowOff>
    </xdr:from>
    <xdr:to>
      <xdr:col>41</xdr:col>
      <xdr:colOff>286437</xdr:colOff>
      <xdr:row>73</xdr:row>
      <xdr:rowOff>262203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A5717AA-4895-44AF-92EC-6A7D3A79FF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41</xdr:col>
      <xdr:colOff>646043</xdr:colOff>
      <xdr:row>50</xdr:row>
      <xdr:rowOff>0</xdr:rowOff>
    </xdr:from>
    <xdr:to>
      <xdr:col>46</xdr:col>
      <xdr:colOff>298174</xdr:colOff>
      <xdr:row>63</xdr:row>
      <xdr:rowOff>58996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29F00122-232B-49A2-8F7C-AB9C716B9D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41</xdr:col>
      <xdr:colOff>646043</xdr:colOff>
      <xdr:row>63</xdr:row>
      <xdr:rowOff>0</xdr:rowOff>
    </xdr:from>
    <xdr:to>
      <xdr:col>46</xdr:col>
      <xdr:colOff>289414</xdr:colOff>
      <xdr:row>73</xdr:row>
      <xdr:rowOff>255318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255242B-5F9D-4385-86D6-608AD9DD44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_P3.Low.Ausgrid_FIT_00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ata_P3.Low.Ausgrid_FIT_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ata_P3.Low.Ausgrid_FIT_05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ata_P3.Low.Ausgrid_FIT_07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Data_P3.Low.Ausgrid_FIT_1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enario Parameters"/>
      <sheetName val="Annual Energy Summary (All)"/>
      <sheetName val="Customer Bills (Each)"/>
      <sheetName val="Imported Energy (Each)"/>
      <sheetName val="Exported Energy (Each)"/>
      <sheetName val="Installed PV (Each)"/>
      <sheetName val="Installed Battery (Each)"/>
    </sheetNames>
    <sheetDataSet>
      <sheetData sheetId="0"/>
      <sheetData sheetId="1">
        <row r="2">
          <cell r="B2">
            <v>1466.1483350000001</v>
          </cell>
          <cell r="C2">
            <v>1378.1342389457</v>
          </cell>
          <cell r="D2">
            <v>88.014096054302897</v>
          </cell>
          <cell r="E2">
            <v>0</v>
          </cell>
          <cell r="F2">
            <v>5.9499999999999997E-2</v>
          </cell>
          <cell r="G2">
            <v>0</v>
          </cell>
        </row>
        <row r="3">
          <cell r="B3">
            <v>1466.1483350000001</v>
          </cell>
          <cell r="C3">
            <v>1340.7540400461901</v>
          </cell>
          <cell r="D3">
            <v>125.394294953808</v>
          </cell>
          <cell r="E3">
            <v>0</v>
          </cell>
          <cell r="F3">
            <v>8.6999999999999994E-2</v>
          </cell>
          <cell r="G3">
            <v>0</v>
          </cell>
        </row>
        <row r="4">
          <cell r="B4">
            <v>1466.1483350000001</v>
          </cell>
          <cell r="C4">
            <v>1320.0420629902701</v>
          </cell>
          <cell r="D4">
            <v>146.10627200973499</v>
          </cell>
          <cell r="E4">
            <v>0</v>
          </cell>
          <cell r="F4">
            <v>0.10349999999999999</v>
          </cell>
          <cell r="G4">
            <v>0</v>
          </cell>
        </row>
        <row r="5">
          <cell r="B5">
            <v>1466.1483350000001</v>
          </cell>
          <cell r="C5">
            <v>1284.5262965336699</v>
          </cell>
          <cell r="D5">
            <v>181.62203846632801</v>
          </cell>
          <cell r="E5">
            <v>0</v>
          </cell>
          <cell r="F5">
            <v>0.13250000000000001</v>
          </cell>
          <cell r="G5">
            <v>0</v>
          </cell>
        </row>
        <row r="6">
          <cell r="B6">
            <v>1466.1483350000001</v>
          </cell>
          <cell r="C6">
            <v>1267.1568410434299</v>
          </cell>
          <cell r="D6">
            <v>198.99149395656701</v>
          </cell>
          <cell r="E6">
            <v>5.7862245581812195E-4</v>
          </cell>
          <cell r="F6">
            <v>0.14749999999999999</v>
          </cell>
          <cell r="G6">
            <v>0</v>
          </cell>
        </row>
        <row r="7">
          <cell r="B7">
            <v>1466.1483350000001</v>
          </cell>
          <cell r="C7">
            <v>1249.55321227023</v>
          </cell>
          <cell r="D7">
            <v>216.595122729774</v>
          </cell>
          <cell r="E7">
            <v>4.43656380130261E-2</v>
          </cell>
          <cell r="F7">
            <v>0.16300000000000001</v>
          </cell>
          <cell r="G7">
            <v>0</v>
          </cell>
        </row>
        <row r="8">
          <cell r="B8">
            <v>1466.1483350000001</v>
          </cell>
          <cell r="C8">
            <v>1235.8928478529799</v>
          </cell>
          <cell r="D8">
            <v>230.25548714702501</v>
          </cell>
          <cell r="E8">
            <v>0.31034318529576099</v>
          </cell>
          <cell r="F8">
            <v>0.17599999999999999</v>
          </cell>
          <cell r="G8">
            <v>0</v>
          </cell>
        </row>
        <row r="9">
          <cell r="B9">
            <v>1466.1483350000001</v>
          </cell>
          <cell r="C9">
            <v>1224.71378570567</v>
          </cell>
          <cell r="D9">
            <v>241.43454929432599</v>
          </cell>
          <cell r="E9">
            <v>0.86356135505645804</v>
          </cell>
          <cell r="F9">
            <v>0.1885</v>
          </cell>
          <cell r="G9">
            <v>0</v>
          </cell>
        </row>
        <row r="10">
          <cell r="B10">
            <v>1466.1483350000001</v>
          </cell>
          <cell r="C10">
            <v>1213.6975116787401</v>
          </cell>
          <cell r="D10">
            <v>252.450823321255</v>
          </cell>
          <cell r="E10">
            <v>1.9329092899996101</v>
          </cell>
          <cell r="F10">
            <v>0.20200000000000001</v>
          </cell>
          <cell r="G10">
            <v>0</v>
          </cell>
        </row>
        <row r="11">
          <cell r="B11">
            <v>1466.1483350000001</v>
          </cell>
          <cell r="C11">
            <v>1211.4761233235099</v>
          </cell>
          <cell r="D11">
            <v>254.67221167648799</v>
          </cell>
          <cell r="E11">
            <v>2.2316912290605102</v>
          </cell>
          <cell r="F11">
            <v>0.20599999999999999</v>
          </cell>
          <cell r="G11">
            <v>0</v>
          </cell>
        </row>
        <row r="12">
          <cell r="B12">
            <v>1466.1483350000001</v>
          </cell>
          <cell r="C12">
            <v>1201.8982682031401</v>
          </cell>
          <cell r="D12">
            <v>264.25006679686402</v>
          </cell>
          <cell r="E12">
            <v>3.6196813883916201</v>
          </cell>
          <cell r="F12">
            <v>0.216</v>
          </cell>
          <cell r="G12">
            <v>2E-3</v>
          </cell>
        </row>
        <row r="13">
          <cell r="B13">
            <v>1466.1483350000001</v>
          </cell>
          <cell r="C13">
            <v>1188.9502729307901</v>
          </cell>
          <cell r="D13">
            <v>277.19806206921203</v>
          </cell>
          <cell r="E13">
            <v>6.0073505381825001</v>
          </cell>
          <cell r="F13">
            <v>0.22800000000000001</v>
          </cell>
          <cell r="G13">
            <v>8.9999999999999993E-3</v>
          </cell>
        </row>
        <row r="14">
          <cell r="B14">
            <v>1466.1483350000001</v>
          </cell>
          <cell r="C14">
            <v>1163.04741468467</v>
          </cell>
          <cell r="D14">
            <v>303.10092031533298</v>
          </cell>
          <cell r="E14">
            <v>12.893504992496</v>
          </cell>
          <cell r="F14">
            <v>0.254</v>
          </cell>
          <cell r="G14">
            <v>2.7E-2</v>
          </cell>
        </row>
        <row r="15">
          <cell r="B15">
            <v>1466.1483350000001</v>
          </cell>
          <cell r="C15">
            <v>1142.0487337791899</v>
          </cell>
          <cell r="D15">
            <v>324.09960122080702</v>
          </cell>
          <cell r="E15">
            <v>20.754710281985801</v>
          </cell>
          <cell r="F15">
            <v>0.27750000000000002</v>
          </cell>
          <cell r="G15">
            <v>4.8000000000000001E-2</v>
          </cell>
        </row>
        <row r="16">
          <cell r="B16">
            <v>1466.1483350000001</v>
          </cell>
          <cell r="C16">
            <v>1126.3872485120301</v>
          </cell>
          <cell r="D16">
            <v>339.76108648797498</v>
          </cell>
          <cell r="E16">
            <v>27.9436840109549</v>
          </cell>
          <cell r="F16">
            <v>0.29699999999999999</v>
          </cell>
          <cell r="G16">
            <v>6.8000000000000005E-2</v>
          </cell>
        </row>
        <row r="17">
          <cell r="B17">
            <v>1466.1483350000001</v>
          </cell>
          <cell r="C17">
            <v>1093.21425234101</v>
          </cell>
          <cell r="D17">
            <v>372.93408265898802</v>
          </cell>
          <cell r="E17">
            <v>42.262167804293099</v>
          </cell>
          <cell r="F17">
            <v>0.33500000000000002</v>
          </cell>
          <cell r="G17">
            <v>0.127</v>
          </cell>
        </row>
        <row r="18">
          <cell r="B18">
            <v>1466.1483350000001</v>
          </cell>
          <cell r="C18">
            <v>1066.85336343937</v>
          </cell>
          <cell r="D18">
            <v>399.294971560627</v>
          </cell>
          <cell r="E18">
            <v>55.4197327434862</v>
          </cell>
          <cell r="F18">
            <v>0.36799999999999999</v>
          </cell>
          <cell r="G18">
            <v>0.186</v>
          </cell>
        </row>
        <row r="19">
          <cell r="B19">
            <v>1466.1483350000001</v>
          </cell>
          <cell r="C19">
            <v>1022.94233858291</v>
          </cell>
          <cell r="D19">
            <v>443.20599641709401</v>
          </cell>
          <cell r="E19">
            <v>72.103380421784806</v>
          </cell>
          <cell r="F19">
            <v>0.41949999999999998</v>
          </cell>
          <cell r="G19">
            <v>0.29699999999999999</v>
          </cell>
        </row>
        <row r="20">
          <cell r="B20">
            <v>1466.1483350000001</v>
          </cell>
          <cell r="C20">
            <v>954.872015642355</v>
          </cell>
          <cell r="D20">
            <v>511.27631935764498</v>
          </cell>
          <cell r="E20">
            <v>102.53580532981</v>
          </cell>
          <cell r="F20">
            <v>0.50149999999999995</v>
          </cell>
          <cell r="G20">
            <v>0.48699999999999999</v>
          </cell>
        </row>
        <row r="21">
          <cell r="B21">
            <v>1466.1483350000001</v>
          </cell>
          <cell r="C21">
            <v>904.16239404464704</v>
          </cell>
          <cell r="D21">
            <v>561.98594095535304</v>
          </cell>
          <cell r="E21">
            <v>129.05065925708499</v>
          </cell>
          <cell r="F21">
            <v>0.5665</v>
          </cell>
          <cell r="G21">
            <v>0.64800000000000002</v>
          </cell>
        </row>
        <row r="22">
          <cell r="B22">
            <v>1466.1483350000001</v>
          </cell>
          <cell r="C22">
            <v>793.86096450635603</v>
          </cell>
          <cell r="D22">
            <v>672.28737049364395</v>
          </cell>
          <cell r="E22">
            <v>181.63092583953301</v>
          </cell>
          <cell r="F22">
            <v>0.69950000000000001</v>
          </cell>
          <cell r="G22">
            <v>1.0149999999999999</v>
          </cell>
        </row>
      </sheetData>
      <sheetData sheetId="2">
        <row r="3">
          <cell r="A3">
            <v>466820.87679956475</v>
          </cell>
        </row>
        <row r="4">
          <cell r="A4">
            <v>467753.12859896373</v>
          </cell>
        </row>
        <row r="5">
          <cell r="A5">
            <v>472115.33746171824</v>
          </cell>
        </row>
        <row r="6">
          <cell r="A6">
            <v>473019.17852353078</v>
          </cell>
        </row>
        <row r="7">
          <cell r="A7">
            <v>478232.75021458929</v>
          </cell>
        </row>
        <row r="8">
          <cell r="A8">
            <v>483502.16086614673</v>
          </cell>
        </row>
        <row r="9">
          <cell r="A9">
            <v>489742.56064788287</v>
          </cell>
        </row>
        <row r="10">
          <cell r="A10">
            <v>496418.96179418638</v>
          </cell>
        </row>
        <row r="11">
          <cell r="A11">
            <v>503156.12932093709</v>
          </cell>
        </row>
        <row r="12">
          <cell r="A12">
            <v>512532.44681635953</v>
          </cell>
        </row>
        <row r="13">
          <cell r="A13">
            <v>520533.696163552</v>
          </cell>
        </row>
        <row r="14">
          <cell r="A14">
            <v>527931.78994715528</v>
          </cell>
        </row>
        <row r="15">
          <cell r="A15">
            <v>531511.44363037578</v>
          </cell>
        </row>
        <row r="16">
          <cell r="A16">
            <v>535961.62967224745</v>
          </cell>
        </row>
        <row r="17">
          <cell r="A17">
            <v>541615.34326982789</v>
          </cell>
        </row>
        <row r="18">
          <cell r="A18">
            <v>540461.60425186995</v>
          </cell>
        </row>
        <row r="19">
          <cell r="A19">
            <v>541082.4778223926</v>
          </cell>
        </row>
        <row r="20">
          <cell r="A20">
            <v>534853.35627728759</v>
          </cell>
        </row>
        <row r="21">
          <cell r="A21">
            <v>517999.72984965588</v>
          </cell>
        </row>
        <row r="22">
          <cell r="A22">
            <v>506828.562283726</v>
          </cell>
        </row>
        <row r="23">
          <cell r="A23">
            <v>469712.98366200068</v>
          </cell>
        </row>
        <row r="75">
          <cell r="A75">
            <v>0</v>
          </cell>
        </row>
        <row r="76">
          <cell r="A76">
            <v>0</v>
          </cell>
        </row>
        <row r="77">
          <cell r="A77">
            <v>0</v>
          </cell>
        </row>
        <row r="78">
          <cell r="A78">
            <v>0</v>
          </cell>
        </row>
        <row r="79">
          <cell r="A79">
            <v>0</v>
          </cell>
        </row>
        <row r="80">
          <cell r="A80">
            <v>0</v>
          </cell>
        </row>
        <row r="81">
          <cell r="A81">
            <v>0</v>
          </cell>
        </row>
        <row r="82">
          <cell r="A82">
            <v>0</v>
          </cell>
        </row>
        <row r="83">
          <cell r="A83">
            <v>0</v>
          </cell>
        </row>
        <row r="84">
          <cell r="A84">
            <v>0</v>
          </cell>
        </row>
        <row r="85">
          <cell r="A85">
            <v>0</v>
          </cell>
        </row>
        <row r="86">
          <cell r="A86">
            <v>0</v>
          </cell>
        </row>
        <row r="87">
          <cell r="A87">
            <v>0</v>
          </cell>
        </row>
        <row r="88">
          <cell r="A88">
            <v>0</v>
          </cell>
        </row>
        <row r="89">
          <cell r="A89">
            <v>0</v>
          </cell>
        </row>
        <row r="90">
          <cell r="A90">
            <v>0</v>
          </cell>
        </row>
        <row r="91">
          <cell r="A91">
            <v>0</v>
          </cell>
        </row>
        <row r="92">
          <cell r="A92">
            <v>0</v>
          </cell>
        </row>
        <row r="93">
          <cell r="A93">
            <v>0</v>
          </cell>
        </row>
        <row r="94">
          <cell r="A94">
            <v>0</v>
          </cell>
        </row>
        <row r="95">
          <cell r="A95">
            <v>0</v>
          </cell>
        </row>
        <row r="171">
          <cell r="A171">
            <v>466820.87679956475</v>
          </cell>
        </row>
        <row r="172">
          <cell r="A172">
            <v>467753.12859896373</v>
          </cell>
        </row>
        <row r="173">
          <cell r="A173">
            <v>472115.33746171824</v>
          </cell>
        </row>
        <row r="174">
          <cell r="A174">
            <v>473019.17852353078</v>
          </cell>
        </row>
        <row r="175">
          <cell r="A175">
            <v>478232.75021458929</v>
          </cell>
        </row>
        <row r="176">
          <cell r="A176">
            <v>483502.16086614673</v>
          </cell>
        </row>
        <row r="177">
          <cell r="A177">
            <v>489742.56064788287</v>
          </cell>
        </row>
        <row r="178">
          <cell r="A178">
            <v>496418.96179418638</v>
          </cell>
        </row>
        <row r="179">
          <cell r="A179">
            <v>503156.12932093709</v>
          </cell>
        </row>
        <row r="180">
          <cell r="A180">
            <v>512532.44681635953</v>
          </cell>
        </row>
        <row r="181">
          <cell r="A181">
            <v>520533.696163552</v>
          </cell>
        </row>
        <row r="182">
          <cell r="A182">
            <v>527931.78994715528</v>
          </cell>
        </row>
        <row r="183">
          <cell r="A183">
            <v>531511.44363037578</v>
          </cell>
        </row>
        <row r="184">
          <cell r="A184">
            <v>535961.62967224745</v>
          </cell>
        </row>
        <row r="185">
          <cell r="A185">
            <v>541615.34326982789</v>
          </cell>
        </row>
        <row r="186">
          <cell r="A186">
            <v>540461.60425186995</v>
          </cell>
        </row>
        <row r="187">
          <cell r="A187">
            <v>541082.4778223926</v>
          </cell>
        </row>
        <row r="188">
          <cell r="A188">
            <v>534853.35627728759</v>
          </cell>
        </row>
        <row r="189">
          <cell r="A189">
            <v>517999.72984965588</v>
          </cell>
        </row>
        <row r="190">
          <cell r="A190">
            <v>506828.562283726</v>
          </cell>
        </row>
        <row r="191">
          <cell r="A191">
            <v>469712.98366200068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enario Parameters"/>
      <sheetName val="Annual Energy Summary (All)"/>
      <sheetName val="Customer Bills (Each)"/>
      <sheetName val="Imported Energy (Each)"/>
      <sheetName val="Exported Energy (Each)"/>
      <sheetName val="Installed PV (Each)"/>
      <sheetName val="Installed Battery (Each)"/>
    </sheetNames>
    <sheetDataSet>
      <sheetData sheetId="0"/>
      <sheetData sheetId="1">
        <row r="2">
          <cell r="B2">
            <v>1466.1483350000001</v>
          </cell>
          <cell r="C2">
            <v>1328.5687436718799</v>
          </cell>
          <cell r="D2">
            <v>137.579591328123</v>
          </cell>
          <cell r="E2">
            <v>0</v>
          </cell>
          <cell r="F2">
            <v>9.2499999999999999E-2</v>
          </cell>
          <cell r="G2">
            <v>0</v>
          </cell>
        </row>
        <row r="3">
          <cell r="B3">
            <v>1466.1483350000001</v>
          </cell>
          <cell r="C3">
            <v>1288.3551130447099</v>
          </cell>
          <cell r="D3">
            <v>177.79322195528701</v>
          </cell>
          <cell r="E3">
            <v>0</v>
          </cell>
          <cell r="F3">
            <v>0.1225</v>
          </cell>
          <cell r="G3">
            <v>0</v>
          </cell>
        </row>
        <row r="4">
          <cell r="B4">
            <v>1466.1483350000001</v>
          </cell>
          <cell r="C4">
            <v>1246.72171201166</v>
          </cell>
          <cell r="D4">
            <v>219.42662298833901</v>
          </cell>
          <cell r="E4">
            <v>4.60606320434876E-2</v>
          </cell>
          <cell r="F4">
            <v>0.155</v>
          </cell>
          <cell r="G4">
            <v>0</v>
          </cell>
        </row>
        <row r="5">
          <cell r="B5">
            <v>1466.1483350000001</v>
          </cell>
          <cell r="C5">
            <v>1203.5103708779</v>
          </cell>
          <cell r="D5">
            <v>262.63796412209899</v>
          </cell>
          <cell r="E5">
            <v>2.6677892615869299</v>
          </cell>
          <cell r="F5">
            <v>0.1925</v>
          </cell>
          <cell r="G5">
            <v>0</v>
          </cell>
        </row>
        <row r="6">
          <cell r="B6">
            <v>1466.1483350000001</v>
          </cell>
          <cell r="C6">
            <v>1171.03183452644</v>
          </cell>
          <cell r="D6">
            <v>295.11650047355897</v>
          </cell>
          <cell r="E6">
            <v>10.2281793408059</v>
          </cell>
          <cell r="F6">
            <v>0.22600000000000001</v>
          </cell>
          <cell r="G6">
            <v>0</v>
          </cell>
        </row>
        <row r="7">
          <cell r="B7">
            <v>1466.1483350000001</v>
          </cell>
          <cell r="C7">
            <v>1155.6870710149501</v>
          </cell>
          <cell r="D7">
            <v>310.461263985046</v>
          </cell>
          <cell r="E7">
            <v>16.836939645621001</v>
          </cell>
          <cell r="F7">
            <v>0.246</v>
          </cell>
          <cell r="G7">
            <v>0</v>
          </cell>
        </row>
        <row r="8">
          <cell r="B8">
            <v>1466.1483350000001</v>
          </cell>
          <cell r="C8">
            <v>1146.61606699292</v>
          </cell>
          <cell r="D8">
            <v>319.532268007075</v>
          </cell>
          <cell r="E8">
            <v>21.658871661777901</v>
          </cell>
          <cell r="F8">
            <v>0.26</v>
          </cell>
          <cell r="G8">
            <v>0</v>
          </cell>
        </row>
        <row r="9">
          <cell r="B9">
            <v>1466.1483350000001</v>
          </cell>
          <cell r="C9">
            <v>1135.3030265996599</v>
          </cell>
          <cell r="D9">
            <v>330.84530840033801</v>
          </cell>
          <cell r="E9">
            <v>28.9040622112853</v>
          </cell>
          <cell r="F9">
            <v>0.28000000000000003</v>
          </cell>
          <cell r="G9">
            <v>0</v>
          </cell>
        </row>
        <row r="10">
          <cell r="B10">
            <v>1466.1483350000001</v>
          </cell>
          <cell r="C10">
            <v>1128.16139764988</v>
          </cell>
          <cell r="D10">
            <v>337.986937350115</v>
          </cell>
          <cell r="E10">
            <v>34.600114888049198</v>
          </cell>
          <cell r="F10">
            <v>0.29549999999999998</v>
          </cell>
          <cell r="G10">
            <v>0</v>
          </cell>
        </row>
        <row r="11">
          <cell r="B11">
            <v>1466.1483350000001</v>
          </cell>
          <cell r="C11">
            <v>1126.5233034447499</v>
          </cell>
          <cell r="D11">
            <v>339.62503155525098</v>
          </cell>
          <cell r="E11">
            <v>36.0952202740513</v>
          </cell>
          <cell r="F11">
            <v>0.30099999999999999</v>
          </cell>
          <cell r="G11">
            <v>0</v>
          </cell>
        </row>
        <row r="12">
          <cell r="B12">
            <v>1466.1483350000001</v>
          </cell>
          <cell r="C12">
            <v>1102.6003274278801</v>
          </cell>
          <cell r="D12">
            <v>363.54800757212001</v>
          </cell>
          <cell r="E12">
            <v>58.906296815597599</v>
          </cell>
          <cell r="F12">
            <v>0.33550000000000002</v>
          </cell>
          <cell r="G12">
            <v>0</v>
          </cell>
        </row>
        <row r="13">
          <cell r="B13">
            <v>1466.1483350000001</v>
          </cell>
          <cell r="C13">
            <v>1054.8632034939601</v>
          </cell>
          <cell r="D13">
            <v>411.28513150604402</v>
          </cell>
          <cell r="E13">
            <v>133.691276981507</v>
          </cell>
          <cell r="F13">
            <v>0.42249999999999999</v>
          </cell>
          <cell r="G13">
            <v>3.0000000000000001E-3</v>
          </cell>
        </row>
        <row r="14">
          <cell r="B14">
            <v>1466.1483350000001</v>
          </cell>
          <cell r="C14">
            <v>1021.1843939296</v>
          </cell>
          <cell r="D14">
            <v>444.96394107039902</v>
          </cell>
          <cell r="E14">
            <v>222.24838047479801</v>
          </cell>
          <cell r="F14">
            <v>0.50949999999999995</v>
          </cell>
          <cell r="G14">
            <v>6.0000000000000001E-3</v>
          </cell>
        </row>
        <row r="15">
          <cell r="B15">
            <v>1466.1483350000001</v>
          </cell>
          <cell r="C15">
            <v>996.82517107865601</v>
          </cell>
          <cell r="D15">
            <v>469.32316392134402</v>
          </cell>
          <cell r="E15">
            <v>309.53431495756098</v>
          </cell>
          <cell r="F15">
            <v>0.59450000000000003</v>
          </cell>
          <cell r="G15">
            <v>1.4999999999999999E-2</v>
          </cell>
        </row>
        <row r="16">
          <cell r="B16">
            <v>1466.1483350000001</v>
          </cell>
          <cell r="C16">
            <v>977.63270289623802</v>
          </cell>
          <cell r="D16">
            <v>488.51563210376202</v>
          </cell>
          <cell r="E16">
            <v>393.99378448237798</v>
          </cell>
          <cell r="F16">
            <v>0.67400000000000004</v>
          </cell>
          <cell r="G16">
            <v>3.3000000000000002E-2</v>
          </cell>
        </row>
        <row r="17">
          <cell r="B17">
            <v>1466.1483350000001</v>
          </cell>
          <cell r="C17">
            <v>958.66141742662796</v>
          </cell>
          <cell r="D17">
            <v>507.48691757337201</v>
          </cell>
          <cell r="E17">
            <v>465.04681791329199</v>
          </cell>
          <cell r="F17">
            <v>0.749</v>
          </cell>
          <cell r="G17">
            <v>6.5000000000000002E-2</v>
          </cell>
        </row>
        <row r="18">
          <cell r="B18">
            <v>1466.1483350000001</v>
          </cell>
          <cell r="C18">
            <v>926.00364490259801</v>
          </cell>
          <cell r="D18">
            <v>540.14469009740196</v>
          </cell>
          <cell r="E18">
            <v>561.02069739658396</v>
          </cell>
          <cell r="F18">
            <v>0.85599999999999998</v>
          </cell>
          <cell r="G18">
            <v>0.13900000000000001</v>
          </cell>
        </row>
        <row r="19">
          <cell r="B19">
            <v>1466.1483350000001</v>
          </cell>
          <cell r="C19">
            <v>884.71267337968402</v>
          </cell>
          <cell r="D19">
            <v>581.43566162031595</v>
          </cell>
          <cell r="E19">
            <v>669.45743928586296</v>
          </cell>
          <cell r="F19">
            <v>0.98</v>
          </cell>
          <cell r="G19">
            <v>0.245</v>
          </cell>
        </row>
        <row r="20">
          <cell r="B20">
            <v>1466.1483350000001</v>
          </cell>
          <cell r="C20">
            <v>866.65889641030697</v>
          </cell>
          <cell r="D20">
            <v>599.48943858969301</v>
          </cell>
          <cell r="E20">
            <v>719.79355135558603</v>
          </cell>
          <cell r="F20">
            <v>1.0475000000000001</v>
          </cell>
          <cell r="G20">
            <v>0.30099999999999999</v>
          </cell>
        </row>
        <row r="21">
          <cell r="B21">
            <v>1466.1483350000001</v>
          </cell>
          <cell r="C21">
            <v>844.59150804310798</v>
          </cell>
          <cell r="D21">
            <v>621.556826956892</v>
          </cell>
          <cell r="E21">
            <v>762.80757453851004</v>
          </cell>
          <cell r="F21">
            <v>1.1100000000000001</v>
          </cell>
          <cell r="G21">
            <v>0.378</v>
          </cell>
        </row>
        <row r="22">
          <cell r="B22">
            <v>1466.1483350000001</v>
          </cell>
          <cell r="C22">
            <v>801.33604243918501</v>
          </cell>
          <cell r="D22">
            <v>664.81229256081497</v>
          </cell>
          <cell r="E22">
            <v>795.75848591492604</v>
          </cell>
          <cell r="F22">
            <v>1.1855</v>
          </cell>
          <cell r="G22">
            <v>0.53900000000000003</v>
          </cell>
        </row>
      </sheetData>
      <sheetData sheetId="2">
        <row r="3">
          <cell r="A3">
            <v>457063.13590005884</v>
          </cell>
        </row>
        <row r="4">
          <cell r="A4">
            <v>457149.54892032919</v>
          </cell>
        </row>
        <row r="5">
          <cell r="A5">
            <v>457044.56702805014</v>
          </cell>
        </row>
        <row r="6">
          <cell r="A6">
            <v>455985.88254740671</v>
          </cell>
        </row>
        <row r="7">
          <cell r="A7">
            <v>456374.7728383583</v>
          </cell>
        </row>
        <row r="8">
          <cell r="A8">
            <v>460519.38271966187</v>
          </cell>
        </row>
        <row r="9">
          <cell r="A9">
            <v>466553.70320556464</v>
          </cell>
        </row>
        <row r="10">
          <cell r="A10">
            <v>471329.07366362237</v>
          </cell>
        </row>
        <row r="11">
          <cell r="A11">
            <v>477492.79287238274</v>
          </cell>
        </row>
        <row r="12">
          <cell r="A12">
            <v>486286.65576737263</v>
          </cell>
        </row>
        <row r="13">
          <cell r="A13">
            <v>489278.92990720313</v>
          </cell>
        </row>
        <row r="14">
          <cell r="A14">
            <v>481779.15578570165</v>
          </cell>
        </row>
        <row r="15">
          <cell r="A15">
            <v>474916.07436877489</v>
          </cell>
        </row>
        <row r="16">
          <cell r="A16">
            <v>468210.03742539749</v>
          </cell>
        </row>
        <row r="17">
          <cell r="A17">
            <v>462704.38644367241</v>
          </cell>
        </row>
        <row r="18">
          <cell r="A18">
            <v>457004.98505411483</v>
          </cell>
        </row>
        <row r="19">
          <cell r="A19">
            <v>442806.4207762939</v>
          </cell>
        </row>
        <row r="20">
          <cell r="A20">
            <v>423389.35649683012</v>
          </cell>
        </row>
        <row r="21">
          <cell r="A21">
            <v>418081.64825742925</v>
          </cell>
        </row>
        <row r="22">
          <cell r="A22">
            <v>412426.91510455054</v>
          </cell>
        </row>
        <row r="23">
          <cell r="A23">
            <v>399362.3499732507</v>
          </cell>
        </row>
        <row r="75">
          <cell r="A75">
            <v>2615.9417028840262</v>
          </cell>
        </row>
        <row r="76">
          <cell r="A76">
            <v>3341.5885959383263</v>
          </cell>
        </row>
        <row r="77">
          <cell r="A77">
            <v>4228.4608167682509</v>
          </cell>
        </row>
        <row r="78">
          <cell r="A78">
            <v>5290.6292527992846</v>
          </cell>
        </row>
        <row r="79">
          <cell r="A79">
            <v>6386.7139970293892</v>
          </cell>
        </row>
        <row r="80">
          <cell r="A80">
            <v>7034.9481972176955</v>
          </cell>
        </row>
        <row r="81">
          <cell r="A81">
            <v>7525.0713263484549</v>
          </cell>
        </row>
        <row r="82">
          <cell r="A82">
            <v>8075.5865352706269</v>
          </cell>
        </row>
        <row r="83">
          <cell r="A83">
            <v>8503.2026208637744</v>
          </cell>
        </row>
        <row r="84">
          <cell r="A84">
            <v>8758.2707383926881</v>
          </cell>
        </row>
        <row r="85">
          <cell r="A85">
            <v>11816.11926430876</v>
          </cell>
        </row>
        <row r="86">
          <cell r="A86">
            <v>20001.332690049963</v>
          </cell>
        </row>
        <row r="87">
          <cell r="A87">
            <v>28854.026935897284</v>
          </cell>
        </row>
        <row r="88">
          <cell r="A88">
            <v>37027.897085008954</v>
          </cell>
        </row>
        <row r="89">
          <cell r="A89">
            <v>45120.825533249066</v>
          </cell>
        </row>
        <row r="90">
          <cell r="A90">
            <v>51943.224914970684</v>
          </cell>
        </row>
        <row r="91">
          <cell r="A91">
            <v>61095.067132441342</v>
          </cell>
        </row>
        <row r="92">
          <cell r="A92">
            <v>71761.516042958901</v>
          </cell>
        </row>
        <row r="93">
          <cell r="A93">
            <v>77395.898789341838</v>
          </cell>
        </row>
        <row r="94">
          <cell r="A94">
            <v>82322.048126334819</v>
          </cell>
        </row>
        <row r="95">
          <cell r="A95">
            <v>84168.020517548997</v>
          </cell>
        </row>
        <row r="171">
          <cell r="A171">
            <v>459679.07760294306</v>
          </cell>
        </row>
        <row r="172">
          <cell r="A172">
            <v>460491.13751626731</v>
          </cell>
        </row>
        <row r="173">
          <cell r="A173">
            <v>461273.02784481819</v>
          </cell>
        </row>
        <row r="174">
          <cell r="A174">
            <v>461276.51180020615</v>
          </cell>
        </row>
        <row r="175">
          <cell r="A175">
            <v>462761.48683538771</v>
          </cell>
        </row>
        <row r="176">
          <cell r="A176">
            <v>467554.33091687952</v>
          </cell>
        </row>
        <row r="177">
          <cell r="A177">
            <v>474078.77453191316</v>
          </cell>
        </row>
        <row r="178">
          <cell r="A178">
            <v>479404.66019889305</v>
          </cell>
        </row>
        <row r="179">
          <cell r="A179">
            <v>485995.9954932463</v>
          </cell>
        </row>
        <row r="180">
          <cell r="A180">
            <v>495044.92650576564</v>
          </cell>
        </row>
        <row r="181">
          <cell r="A181">
            <v>501095.04917151196</v>
          </cell>
        </row>
        <row r="182">
          <cell r="A182">
            <v>501780.48847575195</v>
          </cell>
        </row>
        <row r="183">
          <cell r="A183">
            <v>503770.10130467243</v>
          </cell>
        </row>
        <row r="184">
          <cell r="A184">
            <v>505237.93451040634</v>
          </cell>
        </row>
        <row r="185">
          <cell r="A185">
            <v>507825.21197692119</v>
          </cell>
        </row>
        <row r="186">
          <cell r="A186">
            <v>508948.20996908523</v>
          </cell>
        </row>
        <row r="187">
          <cell r="A187">
            <v>503901.48790873529</v>
          </cell>
        </row>
        <row r="188">
          <cell r="A188">
            <v>495150.87253978918</v>
          </cell>
        </row>
        <row r="189">
          <cell r="A189">
            <v>495477.54704677075</v>
          </cell>
        </row>
        <row r="190">
          <cell r="A190">
            <v>494748.96323088557</v>
          </cell>
        </row>
        <row r="191">
          <cell r="A191">
            <v>483530.37049080001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enario Parameters"/>
      <sheetName val="Annual Energy Summary (All)"/>
      <sheetName val="Customer Bills (Each)"/>
      <sheetName val="Imported Energy (Each)"/>
      <sheetName val="Exported Energy (Each)"/>
      <sheetName val="Installed PV (Each)"/>
      <sheetName val="Installed Battery (Each)"/>
    </sheetNames>
    <sheetDataSet>
      <sheetData sheetId="0"/>
      <sheetData sheetId="1">
        <row r="2">
          <cell r="B2">
            <v>1466.1483350000001</v>
          </cell>
          <cell r="C2">
            <v>1077.65820334146</v>
          </cell>
          <cell r="D2">
            <v>388.49013165853501</v>
          </cell>
          <cell r="E2">
            <v>84.491034689743202</v>
          </cell>
          <cell r="F2">
            <v>0.3155</v>
          </cell>
          <cell r="G2">
            <v>0</v>
          </cell>
        </row>
        <row r="3">
          <cell r="B3">
            <v>1466.1483350000001</v>
          </cell>
          <cell r="C3">
            <v>1033.98210515755</v>
          </cell>
          <cell r="D3">
            <v>432.16622984244998</v>
          </cell>
          <cell r="E3">
            <v>178.88355508203</v>
          </cell>
          <cell r="F3">
            <v>0.41699999999999998</v>
          </cell>
          <cell r="G3">
            <v>0</v>
          </cell>
        </row>
        <row r="4">
          <cell r="B4">
            <v>1466.1483350000001</v>
          </cell>
          <cell r="C4">
            <v>1000.91788605452</v>
          </cell>
          <cell r="D4">
            <v>465.23044894548298</v>
          </cell>
          <cell r="E4">
            <v>298.13365442655601</v>
          </cell>
          <cell r="F4">
            <v>0.53500000000000003</v>
          </cell>
          <cell r="G4">
            <v>0</v>
          </cell>
        </row>
        <row r="5">
          <cell r="B5">
            <v>1466.1483350000001</v>
          </cell>
          <cell r="C5">
            <v>975.47126817433298</v>
          </cell>
          <cell r="D5">
            <v>490.677066825667</v>
          </cell>
          <cell r="E5">
            <v>438.29403180861198</v>
          </cell>
          <cell r="F5">
            <v>0.66600000000000004</v>
          </cell>
          <cell r="G5">
            <v>0</v>
          </cell>
        </row>
        <row r="6">
          <cell r="B6">
            <v>1466.1483350000001</v>
          </cell>
          <cell r="C6">
            <v>959.82323787358405</v>
          </cell>
          <cell r="D6">
            <v>506.32509712641598</v>
          </cell>
          <cell r="E6">
            <v>553.05082327026105</v>
          </cell>
          <cell r="F6">
            <v>0.77700000000000002</v>
          </cell>
          <cell r="G6">
            <v>0</v>
          </cell>
        </row>
        <row r="7">
          <cell r="B7">
            <v>1466.1483350000001</v>
          </cell>
          <cell r="C7">
            <v>955.79056183566695</v>
          </cell>
          <cell r="D7">
            <v>510.35777316433303</v>
          </cell>
          <cell r="E7">
            <v>591.87776416865097</v>
          </cell>
          <cell r="F7">
            <v>0.81950000000000001</v>
          </cell>
          <cell r="G7">
            <v>0</v>
          </cell>
        </row>
        <row r="8">
          <cell r="B8">
            <v>1466.1483350000001</v>
          </cell>
          <cell r="C8">
            <v>950.59162049131703</v>
          </cell>
          <cell r="D8">
            <v>515.55671450868203</v>
          </cell>
          <cell r="E8">
            <v>639.64856137991103</v>
          </cell>
          <cell r="F8">
            <v>0.873</v>
          </cell>
          <cell r="G8">
            <v>0</v>
          </cell>
        </row>
        <row r="9">
          <cell r="B9">
            <v>1466.1483350000001</v>
          </cell>
          <cell r="C9">
            <v>945.75114474300301</v>
          </cell>
          <cell r="D9">
            <v>520.39719025699696</v>
          </cell>
          <cell r="E9">
            <v>684.17028921782105</v>
          </cell>
          <cell r="F9">
            <v>0.92900000000000005</v>
          </cell>
          <cell r="G9">
            <v>0</v>
          </cell>
        </row>
        <row r="10">
          <cell r="B10">
            <v>1466.1483350000001</v>
          </cell>
          <cell r="C10">
            <v>943.66680009423703</v>
          </cell>
          <cell r="D10">
            <v>522.48153490576306</v>
          </cell>
          <cell r="E10">
            <v>707.87679183211003</v>
          </cell>
          <cell r="F10">
            <v>0.96399999999999997</v>
          </cell>
          <cell r="G10">
            <v>0</v>
          </cell>
        </row>
        <row r="11">
          <cell r="B11">
            <v>1466.1483350000001</v>
          </cell>
          <cell r="C11">
            <v>943.43554518472104</v>
          </cell>
          <cell r="D11">
            <v>522.71278981527905</v>
          </cell>
          <cell r="E11">
            <v>711.14623434671705</v>
          </cell>
          <cell r="F11">
            <v>0.97699999999999998</v>
          </cell>
          <cell r="G11">
            <v>0</v>
          </cell>
        </row>
        <row r="12">
          <cell r="B12">
            <v>1466.1483350000001</v>
          </cell>
          <cell r="C12">
            <v>941.38928665834703</v>
          </cell>
          <cell r="D12">
            <v>524.75904834165306</v>
          </cell>
          <cell r="E12">
            <v>732.04192752423205</v>
          </cell>
          <cell r="F12">
            <v>1.002</v>
          </cell>
          <cell r="G12">
            <v>0</v>
          </cell>
        </row>
        <row r="13">
          <cell r="B13">
            <v>1466.1483350000001</v>
          </cell>
          <cell r="C13">
            <v>932.60224156268896</v>
          </cell>
          <cell r="D13">
            <v>533.54609343731101</v>
          </cell>
          <cell r="E13">
            <v>832.08029594606398</v>
          </cell>
          <cell r="F13">
            <v>1.0885</v>
          </cell>
          <cell r="G13">
            <v>0</v>
          </cell>
        </row>
        <row r="14">
          <cell r="B14">
            <v>1466.1483350000001</v>
          </cell>
          <cell r="C14">
            <v>927.94829302938501</v>
          </cell>
          <cell r="D14">
            <v>538.20004197061496</v>
          </cell>
          <cell r="E14">
            <v>893.53616727888198</v>
          </cell>
          <cell r="F14">
            <v>1.1465000000000001</v>
          </cell>
          <cell r="G14">
            <v>0</v>
          </cell>
        </row>
        <row r="15">
          <cell r="B15">
            <v>1466.1483350000001</v>
          </cell>
          <cell r="C15">
            <v>924.77176857647896</v>
          </cell>
          <cell r="D15">
            <v>541.37656642352101</v>
          </cell>
          <cell r="E15">
            <v>941.91443554599095</v>
          </cell>
          <cell r="F15">
            <v>1.196</v>
          </cell>
          <cell r="G15">
            <v>0</v>
          </cell>
        </row>
        <row r="16">
          <cell r="B16">
            <v>1466.1483350000001</v>
          </cell>
          <cell r="C16">
            <v>922.13386506030395</v>
          </cell>
          <cell r="D16">
            <v>544.01446993969603</v>
          </cell>
          <cell r="E16">
            <v>983.74948146668805</v>
          </cell>
          <cell r="F16">
            <v>1.2430000000000001</v>
          </cell>
          <cell r="G16">
            <v>0</v>
          </cell>
        </row>
        <row r="17">
          <cell r="B17">
            <v>1466.1483350000001</v>
          </cell>
          <cell r="C17">
            <v>921.520310036208</v>
          </cell>
          <cell r="D17">
            <v>544.62802496379197</v>
          </cell>
          <cell r="E17">
            <v>992.79575581263896</v>
          </cell>
          <cell r="F17">
            <v>1.2625</v>
          </cell>
          <cell r="G17">
            <v>0</v>
          </cell>
        </row>
        <row r="18">
          <cell r="B18">
            <v>1466.1483350000001</v>
          </cell>
          <cell r="C18">
            <v>922.18010025002798</v>
          </cell>
          <cell r="D18">
            <v>543.968234749972</v>
          </cell>
          <cell r="E18">
            <v>984.97091889583896</v>
          </cell>
          <cell r="F18">
            <v>1.2669999999999999</v>
          </cell>
          <cell r="G18">
            <v>0</v>
          </cell>
        </row>
        <row r="19">
          <cell r="B19">
            <v>1466.1483350000001</v>
          </cell>
          <cell r="C19">
            <v>921.83237090318198</v>
          </cell>
          <cell r="D19">
            <v>544.31596409681799</v>
          </cell>
          <cell r="E19">
            <v>991.87442251967002</v>
          </cell>
          <cell r="F19">
            <v>1.2865</v>
          </cell>
          <cell r="G19">
            <v>0</v>
          </cell>
        </row>
        <row r="20">
          <cell r="B20">
            <v>1466.1483350000001</v>
          </cell>
          <cell r="C20">
            <v>921.853384172147</v>
          </cell>
          <cell r="D20">
            <v>544.29495082785297</v>
          </cell>
          <cell r="E20">
            <v>992.52975073841401</v>
          </cell>
          <cell r="F20">
            <v>1.3009999999999999</v>
          </cell>
          <cell r="G20">
            <v>0</v>
          </cell>
        </row>
        <row r="21">
          <cell r="B21">
            <v>1466.1483350000001</v>
          </cell>
          <cell r="C21">
            <v>922.66587309324905</v>
          </cell>
          <cell r="D21">
            <v>543.48246190675002</v>
          </cell>
          <cell r="E21">
            <v>980.99795198109098</v>
          </cell>
          <cell r="F21">
            <v>1.3025</v>
          </cell>
          <cell r="G21">
            <v>0</v>
          </cell>
        </row>
        <row r="22">
          <cell r="B22">
            <v>1466.1483350000001</v>
          </cell>
          <cell r="C22">
            <v>923.44854791207399</v>
          </cell>
          <cell r="D22">
            <v>542.69978708792598</v>
          </cell>
          <cell r="E22">
            <v>969.87571732778702</v>
          </cell>
          <cell r="F22">
            <v>1.3045</v>
          </cell>
          <cell r="G22">
            <v>0</v>
          </cell>
        </row>
      </sheetData>
      <sheetData sheetId="2">
        <row r="3">
          <cell r="A3">
            <v>399855.49386147101</v>
          </cell>
        </row>
        <row r="4">
          <cell r="A4">
            <v>381943.57038710435</v>
          </cell>
        </row>
        <row r="5">
          <cell r="A5">
            <v>360668.73431403789</v>
          </cell>
        </row>
        <row r="6">
          <cell r="A6">
            <v>337238.31961519667</v>
          </cell>
        </row>
        <row r="7">
          <cell r="A7">
            <v>319498.84469539009</v>
          </cell>
        </row>
        <row r="8">
          <cell r="A8">
            <v>317682.01007901406</v>
          </cell>
        </row>
        <row r="9">
          <cell r="A9">
            <v>313684.07393676433</v>
          </cell>
        </row>
        <row r="10">
          <cell r="A10">
            <v>309369.06197289767</v>
          </cell>
        </row>
        <row r="11">
          <cell r="A11">
            <v>309683.68545051862</v>
          </cell>
        </row>
        <row r="12">
          <cell r="A12">
            <v>315105.99200424028</v>
          </cell>
        </row>
        <row r="13">
          <cell r="A13">
            <v>317088.23415084131</v>
          </cell>
        </row>
        <row r="14">
          <cell r="A14">
            <v>303633.15465403523</v>
          </cell>
        </row>
        <row r="15">
          <cell r="A15">
            <v>297372.11981038051</v>
          </cell>
        </row>
        <row r="16">
          <cell r="A16">
            <v>293520.9689664701</v>
          </cell>
        </row>
        <row r="17">
          <cell r="A17">
            <v>290862.65158065123</v>
          </cell>
        </row>
        <row r="18">
          <cell r="A18">
            <v>294776.79743490153</v>
          </cell>
        </row>
        <row r="19">
          <cell r="A19">
            <v>302369.89619013458</v>
          </cell>
        </row>
        <row r="20">
          <cell r="A20">
            <v>306962.7986616636</v>
          </cell>
        </row>
        <row r="21">
          <cell r="A21">
            <v>312940.70819556998</v>
          </cell>
        </row>
        <row r="22">
          <cell r="A22">
            <v>321814.51804751781</v>
          </cell>
        </row>
        <row r="23">
          <cell r="A23">
            <v>330837.91765423003</v>
          </cell>
        </row>
        <row r="75">
          <cell r="A75">
            <v>41198.608325505964</v>
          </cell>
        </row>
        <row r="76">
          <cell r="A76">
            <v>54137.644696306073</v>
          </cell>
        </row>
        <row r="77">
          <cell r="A77">
            <v>69093.000675890682</v>
          </cell>
        </row>
        <row r="78">
          <cell r="A78">
            <v>87281.807725914201</v>
          </cell>
        </row>
        <row r="79">
          <cell r="A79">
            <v>102654.88324988756</v>
          </cell>
        </row>
        <row r="80">
          <cell r="A80">
            <v>109277.69908340996</v>
          </cell>
        </row>
        <row r="81">
          <cell r="A81">
            <v>117217.85952953127</v>
          </cell>
        </row>
        <row r="82">
          <cell r="A82">
            <v>124282.97033895152</v>
          </cell>
        </row>
        <row r="83">
          <cell r="A83">
            <v>129054.75578162751</v>
          </cell>
        </row>
        <row r="84">
          <cell r="A84">
            <v>131994.0712606443</v>
          </cell>
        </row>
        <row r="85">
          <cell r="A85">
            <v>137864.92499229757</v>
          </cell>
        </row>
        <row r="86">
          <cell r="A86">
            <v>157359.27459469959</v>
          </cell>
        </row>
        <row r="87">
          <cell r="A87">
            <v>170810.43602786667</v>
          </cell>
        </row>
        <row r="88">
          <cell r="A88">
            <v>182434.78936576223</v>
          </cell>
        </row>
        <row r="89">
          <cell r="A89">
            <v>193398.64871236391</v>
          </cell>
        </row>
        <row r="90">
          <cell r="A90">
            <v>198873.7463049939</v>
          </cell>
        </row>
        <row r="91">
          <cell r="A91">
            <v>201403.93883138493</v>
          </cell>
        </row>
        <row r="92">
          <cell r="A92">
            <v>206718.96087709299</v>
          </cell>
        </row>
        <row r="93">
          <cell r="A93">
            <v>210936.602300945</v>
          </cell>
        </row>
        <row r="94">
          <cell r="A94">
            <v>212914.84005915705</v>
          </cell>
        </row>
        <row r="95">
          <cell r="A95">
            <v>214983.92741414512</v>
          </cell>
        </row>
        <row r="171">
          <cell r="A171">
            <v>441054.10218697682</v>
          </cell>
        </row>
        <row r="172">
          <cell r="A172">
            <v>436081.21508341026</v>
          </cell>
        </row>
        <row r="173">
          <cell r="A173">
            <v>429761.73498992872</v>
          </cell>
        </row>
        <row r="174">
          <cell r="A174">
            <v>424520.12734111084</v>
          </cell>
        </row>
        <row r="175">
          <cell r="A175">
            <v>422153.72794527776</v>
          </cell>
        </row>
        <row r="176">
          <cell r="A176">
            <v>426959.70916242403</v>
          </cell>
        </row>
        <row r="177">
          <cell r="A177">
            <v>430901.93346629594</v>
          </cell>
        </row>
        <row r="178">
          <cell r="A178">
            <v>433652.03231184906</v>
          </cell>
        </row>
        <row r="179">
          <cell r="A179">
            <v>438738.44123214617</v>
          </cell>
        </row>
        <row r="180">
          <cell r="A180">
            <v>447100.06326488475</v>
          </cell>
        </row>
        <row r="181">
          <cell r="A181">
            <v>454953.15914313897</v>
          </cell>
        </row>
        <row r="182">
          <cell r="A182">
            <v>460992.42924873484</v>
          </cell>
        </row>
        <row r="183">
          <cell r="A183">
            <v>468182.55583824683</v>
          </cell>
        </row>
        <row r="184">
          <cell r="A184">
            <v>475955.75833223236</v>
          </cell>
        </row>
        <row r="185">
          <cell r="A185">
            <v>484261.30029301549</v>
          </cell>
        </row>
        <row r="186">
          <cell r="A186">
            <v>493650.54373989505</v>
          </cell>
        </row>
        <row r="187">
          <cell r="A187">
            <v>503773.83502152003</v>
          </cell>
        </row>
        <row r="188">
          <cell r="A188">
            <v>513681.75953875657</v>
          </cell>
        </row>
        <row r="189">
          <cell r="A189">
            <v>523877.31049651525</v>
          </cell>
        </row>
        <row r="190">
          <cell r="A190">
            <v>534729.35810667474</v>
          </cell>
        </row>
        <row r="191">
          <cell r="A191">
            <v>545821.84506837511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enario Parameters"/>
      <sheetName val="Annual Energy Summary (All)"/>
      <sheetName val="Customer Bills (Each)"/>
      <sheetName val="Imported Energy (Each)"/>
      <sheetName val="Exported Energy (Each)"/>
      <sheetName val="Installed PV (Each)"/>
      <sheetName val="Installed Battery (Each)"/>
    </sheetNames>
    <sheetDataSet>
      <sheetData sheetId="0"/>
      <sheetData sheetId="1">
        <row r="2">
          <cell r="B2">
            <v>1466.1483350000001</v>
          </cell>
          <cell r="C2">
            <v>1003.12831816605</v>
          </cell>
          <cell r="D2">
            <v>463.02001683395099</v>
          </cell>
          <cell r="E2">
            <v>284.44507898829698</v>
          </cell>
          <cell r="F2">
            <v>0.505</v>
          </cell>
          <cell r="G2">
            <v>0</v>
          </cell>
        </row>
        <row r="3">
          <cell r="B3">
            <v>1466.1483350000001</v>
          </cell>
          <cell r="C3">
            <v>970.28953208069402</v>
          </cell>
          <cell r="D3">
            <v>495.85880291930602</v>
          </cell>
          <cell r="E3">
            <v>468.88541776176402</v>
          </cell>
          <cell r="F3">
            <v>0.67</v>
          </cell>
          <cell r="G3">
            <v>0</v>
          </cell>
        </row>
        <row r="4">
          <cell r="B4">
            <v>1466.1483350000001</v>
          </cell>
          <cell r="C4">
            <v>945.65977819076602</v>
          </cell>
          <cell r="D4">
            <v>520.48855680923396</v>
          </cell>
          <cell r="E4">
            <v>676.90427896020606</v>
          </cell>
          <cell r="F4">
            <v>0.85499999999999998</v>
          </cell>
          <cell r="G4">
            <v>0</v>
          </cell>
        </row>
        <row r="5">
          <cell r="B5">
            <v>1466.1483350000001</v>
          </cell>
          <cell r="C5">
            <v>928.77352578130103</v>
          </cell>
          <cell r="D5">
            <v>537.37480921869906</v>
          </cell>
          <cell r="E5">
            <v>879.51529097491004</v>
          </cell>
          <cell r="F5">
            <v>1.04</v>
          </cell>
          <cell r="G5">
            <v>0</v>
          </cell>
        </row>
        <row r="6">
          <cell r="B6">
            <v>1466.1483350000001</v>
          </cell>
          <cell r="C6">
            <v>925.70424866819906</v>
          </cell>
          <cell r="D6">
            <v>540.44408633180103</v>
          </cell>
          <cell r="E6">
            <v>928.42011766649398</v>
          </cell>
          <cell r="F6">
            <v>1.095</v>
          </cell>
          <cell r="G6">
            <v>0</v>
          </cell>
        </row>
        <row r="7">
          <cell r="B7">
            <v>1466.1483350000001</v>
          </cell>
          <cell r="C7">
            <v>920.87161404563801</v>
          </cell>
          <cell r="D7">
            <v>545.27672095436196</v>
          </cell>
          <cell r="E7">
            <v>1007.68295892581</v>
          </cell>
          <cell r="F7">
            <v>1.18</v>
          </cell>
          <cell r="G7">
            <v>0</v>
          </cell>
        </row>
        <row r="8">
          <cell r="B8">
            <v>1466.1483350000001</v>
          </cell>
          <cell r="C8">
            <v>919.59859183539095</v>
          </cell>
          <cell r="D8">
            <v>546.54974316460903</v>
          </cell>
          <cell r="E8">
            <v>1024.9590639932701</v>
          </cell>
          <cell r="F8">
            <v>1.21</v>
          </cell>
          <cell r="G8">
            <v>0</v>
          </cell>
        </row>
        <row r="9">
          <cell r="B9">
            <v>1466.1483350000001</v>
          </cell>
          <cell r="C9">
            <v>917.29270856055803</v>
          </cell>
          <cell r="D9">
            <v>548.85562643944195</v>
          </cell>
          <cell r="E9">
            <v>1058.9819081707401</v>
          </cell>
          <cell r="F9">
            <v>1.26</v>
          </cell>
          <cell r="G9">
            <v>0</v>
          </cell>
        </row>
        <row r="10">
          <cell r="B10">
            <v>1466.1483350000001</v>
          </cell>
          <cell r="C10">
            <v>916.48256178094096</v>
          </cell>
          <cell r="D10">
            <v>549.66577321905902</v>
          </cell>
          <cell r="E10">
            <v>1072.8136737884499</v>
          </cell>
          <cell r="F10">
            <v>1.29</v>
          </cell>
          <cell r="G10">
            <v>0</v>
          </cell>
        </row>
        <row r="11">
          <cell r="B11">
            <v>1466.1483350000001</v>
          </cell>
          <cell r="C11">
            <v>916.79658896528395</v>
          </cell>
          <cell r="D11">
            <v>549.35174603471603</v>
          </cell>
          <cell r="E11">
            <v>1069.1346095859501</v>
          </cell>
          <cell r="F11">
            <v>1.3</v>
          </cell>
          <cell r="G11">
            <v>0</v>
          </cell>
        </row>
        <row r="12">
          <cell r="B12">
            <v>1466.1483350000001</v>
          </cell>
          <cell r="C12">
            <v>917.37134429840501</v>
          </cell>
          <cell r="D12">
            <v>548.77699070159497</v>
          </cell>
          <cell r="E12">
            <v>1060.15959537803</v>
          </cell>
          <cell r="F12">
            <v>1.3049999999999999</v>
          </cell>
          <cell r="G12">
            <v>0</v>
          </cell>
        </row>
        <row r="13">
          <cell r="B13">
            <v>1466.1483350000001</v>
          </cell>
          <cell r="C13">
            <v>918.19889100355704</v>
          </cell>
          <cell r="D13">
            <v>547.94944399644305</v>
          </cell>
          <cell r="E13">
            <v>1047.1455036119</v>
          </cell>
          <cell r="F13">
            <v>1.3049999999999999</v>
          </cell>
          <cell r="G13">
            <v>0</v>
          </cell>
        </row>
        <row r="14">
          <cell r="B14">
            <v>1466.1483350000001</v>
          </cell>
          <cell r="C14">
            <v>919.03828963782405</v>
          </cell>
          <cell r="D14">
            <v>547.11004536217604</v>
          </cell>
          <cell r="E14">
            <v>1034.1432637748901</v>
          </cell>
          <cell r="F14">
            <v>1.3049999999999999</v>
          </cell>
          <cell r="G14">
            <v>0</v>
          </cell>
        </row>
        <row r="15">
          <cell r="B15">
            <v>1466.1483350000001</v>
          </cell>
          <cell r="C15">
            <v>919.89081802021701</v>
          </cell>
          <cell r="D15">
            <v>546.25751697978296</v>
          </cell>
          <cell r="E15">
            <v>1021.154153686</v>
          </cell>
          <cell r="F15">
            <v>1.3049999999999999</v>
          </cell>
          <cell r="G15">
            <v>0</v>
          </cell>
        </row>
        <row r="16">
          <cell r="B16">
            <v>1466.1483350000001</v>
          </cell>
          <cell r="C16">
            <v>920.75450543053205</v>
          </cell>
          <cell r="D16">
            <v>545.39382956946804</v>
          </cell>
          <cell r="E16">
            <v>1008.17620262504</v>
          </cell>
          <cell r="F16">
            <v>1.3049999999999999</v>
          </cell>
          <cell r="G16">
            <v>0</v>
          </cell>
        </row>
        <row r="17">
          <cell r="B17">
            <v>1466.1483350000001</v>
          </cell>
          <cell r="C17">
            <v>921.62925435855402</v>
          </cell>
          <cell r="D17">
            <v>544.51908064144595</v>
          </cell>
          <cell r="E17">
            <v>995.20931308178001</v>
          </cell>
          <cell r="F17">
            <v>1.3049999999999999</v>
          </cell>
          <cell r="G17">
            <v>0</v>
          </cell>
        </row>
        <row r="18">
          <cell r="B18">
            <v>1466.1483350000001</v>
          </cell>
          <cell r="C18">
            <v>922.51579068199499</v>
          </cell>
          <cell r="D18">
            <v>543.63254431800499</v>
          </cell>
          <cell r="E18">
            <v>982.25421093394095</v>
          </cell>
          <cell r="F18">
            <v>1.3049999999999999</v>
          </cell>
          <cell r="G18">
            <v>0</v>
          </cell>
        </row>
        <row r="19">
          <cell r="B19">
            <v>1466.1483350000001</v>
          </cell>
          <cell r="C19">
            <v>923.41531653603499</v>
          </cell>
          <cell r="D19">
            <v>542.73301846396498</v>
          </cell>
          <cell r="E19">
            <v>969.31209831670196</v>
          </cell>
          <cell r="F19">
            <v>1.3049999999999999</v>
          </cell>
          <cell r="G19">
            <v>0</v>
          </cell>
        </row>
        <row r="20">
          <cell r="B20">
            <v>1466.1483350000001</v>
          </cell>
          <cell r="C20">
            <v>924.32491793217105</v>
          </cell>
          <cell r="D20">
            <v>541.82341706782904</v>
          </cell>
          <cell r="E20">
            <v>956.380061241558</v>
          </cell>
          <cell r="F20">
            <v>1.3049999999999999</v>
          </cell>
          <cell r="G20">
            <v>0</v>
          </cell>
        </row>
        <row r="21">
          <cell r="B21">
            <v>1466.1483350000001</v>
          </cell>
          <cell r="C21">
            <v>925.243532145019</v>
          </cell>
          <cell r="D21">
            <v>540.90480285498097</v>
          </cell>
          <cell r="E21">
            <v>943.45703698312605</v>
          </cell>
          <cell r="F21">
            <v>1.3049999999999999</v>
          </cell>
          <cell r="G21">
            <v>0</v>
          </cell>
        </row>
        <row r="22">
          <cell r="B22">
            <v>1466.1483350000001</v>
          </cell>
          <cell r="C22">
            <v>926.17597510348003</v>
          </cell>
          <cell r="D22">
            <v>539.97235989651995</v>
          </cell>
          <cell r="E22">
            <v>930.54784147030796</v>
          </cell>
          <cell r="F22">
            <v>1.3049999999999999</v>
          </cell>
          <cell r="G22">
            <v>0</v>
          </cell>
        </row>
      </sheetData>
      <sheetData sheetId="2">
        <row r="3">
          <cell r="A3">
            <v>321121.74333253014</v>
          </cell>
        </row>
        <row r="4">
          <cell r="A4">
            <v>278850.33909865998</v>
          </cell>
        </row>
        <row r="5">
          <cell r="A5">
            <v>231239.07453096146</v>
          </cell>
        </row>
        <row r="6">
          <cell r="A6">
            <v>184671.94427824067</v>
          </cell>
        </row>
        <row r="7">
          <cell r="A7">
            <v>175695.15202931111</v>
          </cell>
        </row>
        <row r="8">
          <cell r="A8">
            <v>158892.06655215303</v>
          </cell>
        </row>
        <row r="9">
          <cell r="A9">
            <v>157242.57355165877</v>
          </cell>
        </row>
        <row r="10">
          <cell r="A10">
            <v>150677.48632803449</v>
          </cell>
        </row>
        <row r="11">
          <cell r="A11">
            <v>149477.2547696376</v>
          </cell>
        </row>
        <row r="12">
          <cell r="A12">
            <v>153365.60017444743</v>
          </cell>
        </row>
        <row r="13">
          <cell r="A13">
            <v>158748.2224836176</v>
          </cell>
        </row>
        <row r="14">
          <cell r="A14">
            <v>165494.46773477588</v>
          </cell>
        </row>
        <row r="15">
          <cell r="A15">
            <v>172448.09422071037</v>
          </cell>
        </row>
        <row r="16">
          <cell r="A16">
            <v>179614.75256302737</v>
          </cell>
        </row>
        <row r="17">
          <cell r="A17">
            <v>187000.24772529112</v>
          </cell>
        </row>
        <row r="18">
          <cell r="A18">
            <v>194610.43287687987</v>
          </cell>
        </row>
        <row r="19">
          <cell r="A19">
            <v>202451.42089014719</v>
          </cell>
        </row>
        <row r="20">
          <cell r="A20">
            <v>210529.44125955921</v>
          </cell>
        </row>
        <row r="21">
          <cell r="A21">
            <v>218850.92281924063</v>
          </cell>
        </row>
        <row r="22">
          <cell r="A22">
            <v>227422.40005280325</v>
          </cell>
        </row>
        <row r="23">
          <cell r="A23">
            <v>236250.60944395256</v>
          </cell>
        </row>
        <row r="75">
          <cell r="A75">
            <v>109726.5562636103</v>
          </cell>
        </row>
        <row r="76">
          <cell r="A76">
            <v>145355.58304567917</v>
          </cell>
        </row>
        <row r="77">
          <cell r="A77">
            <v>184756.45215930953</v>
          </cell>
        </row>
        <row r="78">
          <cell r="A78">
            <v>223550.97089036144</v>
          </cell>
        </row>
        <row r="79">
          <cell r="A79">
            <v>235580.63447543659</v>
          </cell>
        </row>
        <row r="80">
          <cell r="A80">
            <v>254548.32406299768</v>
          </cell>
        </row>
        <row r="81">
          <cell r="A81">
            <v>262077.6448903961</v>
          </cell>
        </row>
        <row r="82">
          <cell r="A82">
            <v>271990.9154284285</v>
          </cell>
        </row>
        <row r="83">
          <cell r="A83">
            <v>278685.21043520246</v>
          </cell>
        </row>
        <row r="84">
          <cell r="A84">
            <v>283089.90335993591</v>
          </cell>
        </row>
        <row r="85">
          <cell r="A85">
            <v>286268.32856013678</v>
          </cell>
        </row>
        <row r="86">
          <cell r="A86">
            <v>288767.16403016384</v>
          </cell>
        </row>
        <row r="87">
          <cell r="A87">
            <v>291254.53772873705</v>
          </cell>
        </row>
        <row r="88">
          <cell r="A88">
            <v>293729.15326175984</v>
          </cell>
        </row>
        <row r="89">
          <cell r="A89">
            <v>296189.70077283838</v>
          </cell>
        </row>
        <row r="90">
          <cell r="A90">
            <v>298634.52677463461</v>
          </cell>
        </row>
        <row r="91">
          <cell r="A91">
            <v>301062.25660030771</v>
          </cell>
        </row>
        <row r="92">
          <cell r="A92">
            <v>303471.35283459321</v>
          </cell>
        </row>
        <row r="93">
          <cell r="A93">
            <v>305860.35084715718</v>
          </cell>
        </row>
        <row r="94">
          <cell r="A94">
            <v>308227.56480308244</v>
          </cell>
        </row>
        <row r="95">
          <cell r="A95">
            <v>310571.36348902213</v>
          </cell>
        </row>
        <row r="171">
          <cell r="A171">
            <v>430848.29959614022</v>
          </cell>
        </row>
        <row r="172">
          <cell r="A172">
            <v>424205.92214433866</v>
          </cell>
        </row>
        <row r="173">
          <cell r="A173">
            <v>415995.52669027046</v>
          </cell>
        </row>
        <row r="174">
          <cell r="A174">
            <v>408222.91516860237</v>
          </cell>
        </row>
        <row r="175">
          <cell r="A175">
            <v>411275.78650474764</v>
          </cell>
        </row>
        <row r="176">
          <cell r="A176">
            <v>413440.39061515057</v>
          </cell>
        </row>
        <row r="177">
          <cell r="A177">
            <v>419320.21844205505</v>
          </cell>
        </row>
        <row r="178">
          <cell r="A178">
            <v>422668.40175646322</v>
          </cell>
        </row>
        <row r="179">
          <cell r="A179">
            <v>428162.46520483971</v>
          </cell>
        </row>
        <row r="180">
          <cell r="A180">
            <v>436455.50353438326</v>
          </cell>
        </row>
        <row r="181">
          <cell r="A181">
            <v>445016.55104375444</v>
          </cell>
        </row>
        <row r="182">
          <cell r="A182">
            <v>454261.63176493952</v>
          </cell>
        </row>
        <row r="183">
          <cell r="A183">
            <v>463702.63194944739</v>
          </cell>
        </row>
        <row r="184">
          <cell r="A184">
            <v>473343.90582478698</v>
          </cell>
        </row>
        <row r="185">
          <cell r="A185">
            <v>483189.9484981299</v>
          </cell>
        </row>
        <row r="186">
          <cell r="A186">
            <v>493244.95965151448</v>
          </cell>
        </row>
        <row r="187">
          <cell r="A187">
            <v>503513.67749045498</v>
          </cell>
        </row>
        <row r="188">
          <cell r="A188">
            <v>514000.79409415252</v>
          </cell>
        </row>
        <row r="189">
          <cell r="A189">
            <v>524711.2736663979</v>
          </cell>
        </row>
        <row r="190">
          <cell r="A190">
            <v>535649.96485588572</v>
          </cell>
        </row>
        <row r="191">
          <cell r="A191">
            <v>546821.97293297504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enario Parameters"/>
      <sheetName val="Annual Energy Summary (All)"/>
      <sheetName val="Customer Bills (Each)"/>
      <sheetName val="Imported Energy (Each)"/>
      <sheetName val="Exported Energy (Each)"/>
      <sheetName val="Installed PV (Each)"/>
      <sheetName val="Installed Battery (Each)"/>
    </sheetNames>
    <sheetDataSet>
      <sheetData sheetId="0"/>
      <sheetData sheetId="1">
        <row r="2">
          <cell r="B2">
            <v>1466.1483350000001</v>
          </cell>
          <cell r="C2">
            <v>976.39097514191599</v>
          </cell>
          <cell r="D2">
            <v>489.75735985808399</v>
          </cell>
          <cell r="E2">
            <v>423.48425335506698</v>
          </cell>
          <cell r="F2">
            <v>0.625</v>
          </cell>
          <cell r="G2">
            <v>0</v>
          </cell>
        </row>
        <row r="3">
          <cell r="B3">
            <v>1466.1483350000001</v>
          </cell>
          <cell r="C3">
            <v>945.73700135423303</v>
          </cell>
          <cell r="D3">
            <v>520.41133364576694</v>
          </cell>
          <cell r="E3">
            <v>674.15853343317997</v>
          </cell>
          <cell r="F3">
            <v>0.84499999999999997</v>
          </cell>
          <cell r="G3">
            <v>0</v>
          </cell>
        </row>
        <row r="4">
          <cell r="B4">
            <v>1466.1483350000001</v>
          </cell>
          <cell r="C4">
            <v>934.02089916583896</v>
          </cell>
          <cell r="D4">
            <v>532.12743583416102</v>
          </cell>
          <cell r="E4">
            <v>808.48727706789305</v>
          </cell>
          <cell r="F4">
            <v>0.97</v>
          </cell>
          <cell r="G4">
            <v>0</v>
          </cell>
        </row>
        <row r="5">
          <cell r="B5">
            <v>1466.1483350000001</v>
          </cell>
          <cell r="C5">
            <v>925.14850612871101</v>
          </cell>
          <cell r="D5">
            <v>540.99982887128897</v>
          </cell>
          <cell r="E5">
            <v>942.65298724120601</v>
          </cell>
          <cell r="F5">
            <v>1.1000000000000001</v>
          </cell>
          <cell r="G5">
            <v>0</v>
          </cell>
        </row>
        <row r="6">
          <cell r="B6">
            <v>1466.1483350000001</v>
          </cell>
          <cell r="C6">
            <v>921.96527151411897</v>
          </cell>
          <cell r="D6">
            <v>544.18306348587998</v>
          </cell>
          <cell r="E6">
            <v>989.024592096687</v>
          </cell>
          <cell r="F6">
            <v>1.155</v>
          </cell>
          <cell r="G6">
            <v>0</v>
          </cell>
        </row>
        <row r="7">
          <cell r="B7">
            <v>1466.1483350000001</v>
          </cell>
          <cell r="C7">
            <v>920.08844350790105</v>
          </cell>
          <cell r="D7">
            <v>546.05989149209904</v>
          </cell>
          <cell r="E7">
            <v>1017.44390810697</v>
          </cell>
          <cell r="F7">
            <v>1.1950000000000001</v>
          </cell>
          <cell r="G7">
            <v>0</v>
          </cell>
        </row>
        <row r="8">
          <cell r="B8">
            <v>1466.1483350000001</v>
          </cell>
          <cell r="C8">
            <v>918.35821023372398</v>
          </cell>
          <cell r="D8">
            <v>547.79012476627599</v>
          </cell>
          <cell r="E8">
            <v>1048.10410649147</v>
          </cell>
          <cell r="F8">
            <v>1.24</v>
          </cell>
          <cell r="G8">
            <v>0</v>
          </cell>
        </row>
        <row r="9">
          <cell r="B9">
            <v>1466.1483350000001</v>
          </cell>
          <cell r="C9">
            <v>916.68826244286697</v>
          </cell>
          <cell r="D9">
            <v>549.460072557133</v>
          </cell>
          <cell r="E9">
            <v>1071.7746571343901</v>
          </cell>
          <cell r="F9">
            <v>1.28</v>
          </cell>
          <cell r="G9">
            <v>0</v>
          </cell>
        </row>
        <row r="10">
          <cell r="B10">
            <v>1466.1483350000001</v>
          </cell>
          <cell r="C10">
            <v>916.33372561709905</v>
          </cell>
          <cell r="D10">
            <v>549.81460938290002</v>
          </cell>
          <cell r="E10">
            <v>1076.38387567171</v>
          </cell>
          <cell r="F10">
            <v>1.3</v>
          </cell>
          <cell r="G10">
            <v>0</v>
          </cell>
        </row>
        <row r="11">
          <cell r="B11">
            <v>1466.1483350000001</v>
          </cell>
          <cell r="C11">
            <v>917.14322992146106</v>
          </cell>
          <cell r="D11">
            <v>549.00510507853903</v>
          </cell>
          <cell r="E11">
            <v>1063.3859473981299</v>
          </cell>
          <cell r="F11">
            <v>1.3</v>
          </cell>
          <cell r="G11">
            <v>0</v>
          </cell>
        </row>
        <row r="12">
          <cell r="B12">
            <v>1466.1483350000001</v>
          </cell>
          <cell r="C12">
            <v>917.721552544818</v>
          </cell>
          <cell r="D12">
            <v>548.42678245518198</v>
          </cell>
          <cell r="E12">
            <v>1054.41450048044</v>
          </cell>
          <cell r="F12">
            <v>1.3049999999999999</v>
          </cell>
          <cell r="G12">
            <v>0</v>
          </cell>
        </row>
        <row r="13">
          <cell r="B13">
            <v>1466.1483350000001</v>
          </cell>
          <cell r="C13">
            <v>918.55358052689803</v>
          </cell>
          <cell r="D13">
            <v>547.59475447310194</v>
          </cell>
          <cell r="E13">
            <v>1041.40488999124</v>
          </cell>
          <cell r="F13">
            <v>1.3049999999999999</v>
          </cell>
          <cell r="G13">
            <v>0</v>
          </cell>
        </row>
        <row r="14">
          <cell r="B14">
            <v>1466.1483350000001</v>
          </cell>
          <cell r="C14">
            <v>919.40006174684197</v>
          </cell>
          <cell r="D14">
            <v>546.748273253158</v>
          </cell>
          <cell r="E14">
            <v>1028.4097327399099</v>
          </cell>
          <cell r="F14">
            <v>1.3049999999999999</v>
          </cell>
          <cell r="G14">
            <v>0</v>
          </cell>
        </row>
        <row r="15">
          <cell r="B15">
            <v>1466.1483350000001</v>
          </cell>
          <cell r="C15">
            <v>920.25705208437898</v>
          </cell>
          <cell r="D15">
            <v>545.89128291562099</v>
          </cell>
          <cell r="E15">
            <v>1015.42508460617</v>
          </cell>
          <cell r="F15">
            <v>1.3049999999999999</v>
          </cell>
          <cell r="G15">
            <v>0</v>
          </cell>
        </row>
        <row r="16">
          <cell r="B16">
            <v>1466.1483350000001</v>
          </cell>
          <cell r="C16">
            <v>921.12487614940903</v>
          </cell>
          <cell r="D16">
            <v>545.02345885059106</v>
          </cell>
          <cell r="E16">
            <v>1002.45127019992</v>
          </cell>
          <cell r="F16">
            <v>1.3049999999999999</v>
          </cell>
          <cell r="G16">
            <v>0</v>
          </cell>
        </row>
        <row r="17">
          <cell r="B17">
            <v>1466.1483350000001</v>
          </cell>
          <cell r="C17">
            <v>922.00455915990801</v>
          </cell>
          <cell r="D17">
            <v>544.14377584009196</v>
          </cell>
          <cell r="E17">
            <v>989.48931473913501</v>
          </cell>
          <cell r="F17">
            <v>1.3049999999999999</v>
          </cell>
          <cell r="G17">
            <v>0</v>
          </cell>
        </row>
        <row r="18">
          <cell r="B18">
            <v>1466.1483350000001</v>
          </cell>
          <cell r="C18">
            <v>922.89683666162898</v>
          </cell>
          <cell r="D18">
            <v>543.25149833837099</v>
          </cell>
          <cell r="E18">
            <v>976.53995376957698</v>
          </cell>
          <cell r="F18">
            <v>1.3049999999999999</v>
          </cell>
          <cell r="G18">
            <v>0</v>
          </cell>
        </row>
        <row r="19">
          <cell r="B19">
            <v>1466.1483350000001</v>
          </cell>
          <cell r="C19">
            <v>923.801430121257</v>
          </cell>
          <cell r="D19">
            <v>542.34690487874195</v>
          </cell>
          <cell r="E19">
            <v>963.602908757926</v>
          </cell>
          <cell r="F19">
            <v>1.3049999999999999</v>
          </cell>
          <cell r="G19">
            <v>0</v>
          </cell>
        </row>
        <row r="20">
          <cell r="B20">
            <v>1466.1483350000001</v>
          </cell>
          <cell r="C20">
            <v>924.71487139640601</v>
          </cell>
          <cell r="D20">
            <v>541.43346360359396</v>
          </cell>
          <cell r="E20">
            <v>950.67471156179499</v>
          </cell>
          <cell r="F20">
            <v>1.3049999999999999</v>
          </cell>
          <cell r="G20">
            <v>0</v>
          </cell>
        </row>
        <row r="21">
          <cell r="B21">
            <v>1466.1483350000001</v>
          </cell>
          <cell r="C21">
            <v>925.63833534274602</v>
          </cell>
          <cell r="D21">
            <v>540.50999965725396</v>
          </cell>
          <cell r="E21">
            <v>937.756537036856</v>
          </cell>
          <cell r="F21">
            <v>1.3049999999999999</v>
          </cell>
          <cell r="G21">
            <v>0</v>
          </cell>
        </row>
        <row r="22">
          <cell r="B22">
            <v>1466.1483350000001</v>
          </cell>
          <cell r="C22">
            <v>926.57716580304896</v>
          </cell>
          <cell r="D22">
            <v>539.57116919695102</v>
          </cell>
          <cell r="E22">
            <v>924.85372902587903</v>
          </cell>
          <cell r="F22">
            <v>1.3049999999999999</v>
          </cell>
          <cell r="G22">
            <v>0</v>
          </cell>
        </row>
      </sheetData>
      <sheetData sheetId="2">
        <row r="3">
          <cell r="A3">
            <v>239786.56488244908</v>
          </cell>
        </row>
        <row r="4">
          <cell r="A4">
            <v>167104.49506545792</v>
          </cell>
        </row>
        <row r="5">
          <cell r="A5">
            <v>129421.41941628976</v>
          </cell>
        </row>
        <row r="6">
          <cell r="A6">
            <v>91025.689358044081</v>
          </cell>
        </row>
        <row r="7">
          <cell r="A7">
            <v>78363.470125173466</v>
          </cell>
        </row>
        <row r="8">
          <cell r="A8">
            <v>70899.403952383946</v>
          </cell>
        </row>
        <row r="9">
          <cell r="A9">
            <v>62468.632574441719</v>
          </cell>
        </row>
        <row r="10">
          <cell r="A10">
            <v>55858.773038199688</v>
          </cell>
        </row>
        <row r="11">
          <cell r="A11">
            <v>55405.674254198668</v>
          </cell>
        </row>
        <row r="12">
          <cell r="A12">
            <v>60969.10095701</v>
          </cell>
        </row>
        <row r="13">
          <cell r="A13">
            <v>65331.584237497002</v>
          </cell>
        </row>
        <row r="14">
          <cell r="A14">
            <v>71285.007090791492</v>
          </cell>
        </row>
        <row r="15">
          <cell r="A15">
            <v>77450.43422452276</v>
          </cell>
        </row>
        <row r="16">
          <cell r="A16">
            <v>83833.964440766897</v>
          </cell>
        </row>
        <row r="17">
          <cell r="A17">
            <v>90441.855691971024</v>
          </cell>
        </row>
        <row r="18">
          <cell r="A18">
            <v>97280.529007446952</v>
          </cell>
        </row>
        <row r="19">
          <cell r="A19">
            <v>104356.57251326533</v>
          </cell>
        </row>
        <row r="20">
          <cell r="A20">
            <v>111676.74554771326</v>
          </cell>
        </row>
        <row r="21">
          <cell r="A21">
            <v>119247.98287453379</v>
          </cell>
        </row>
        <row r="22">
          <cell r="A22">
            <v>127077.39899620824</v>
          </cell>
        </row>
        <row r="23">
          <cell r="A23">
            <v>135172.29256959949</v>
          </cell>
        </row>
        <row r="75">
          <cell r="A75">
            <v>183100.77671145654</v>
          </cell>
        </row>
        <row r="76">
          <cell r="A76">
            <v>244873.31061976138</v>
          </cell>
        </row>
        <row r="77">
          <cell r="A77">
            <v>279388.18385430443</v>
          </cell>
        </row>
        <row r="78">
          <cell r="A78">
            <v>313475.15496775165</v>
          </cell>
        </row>
        <row r="79">
          <cell r="A79">
            <v>329375.2876655719</v>
          </cell>
        </row>
        <row r="80">
          <cell r="A80">
            <v>341522.60337556317</v>
          </cell>
        </row>
        <row r="81">
          <cell r="A81">
            <v>355061.19739898294</v>
          </cell>
        </row>
        <row r="82">
          <cell r="A82">
            <v>365594.47331353411</v>
          </cell>
        </row>
        <row r="83">
          <cell r="A83">
            <v>372261.08725439775</v>
          </cell>
        </row>
        <row r="84">
          <cell r="A84">
            <v>375574.76882875268</v>
          </cell>
        </row>
        <row r="85">
          <cell r="A85">
            <v>379776.01723766746</v>
          </cell>
        </row>
        <row r="86">
          <cell r="A86">
            <v>383070.53993793286</v>
          </cell>
        </row>
        <row r="87">
          <cell r="A87">
            <v>386349.03508572828</v>
          </cell>
        </row>
        <row r="88">
          <cell r="A88">
            <v>389609.79980527295</v>
          </cell>
        </row>
        <row r="89">
          <cell r="A89">
            <v>392851.05001218483</v>
          </cell>
        </row>
        <row r="90">
          <cell r="A90">
            <v>396070.58914063574</v>
          </cell>
        </row>
        <row r="91">
          <cell r="A91">
            <v>399266.60189772397</v>
          </cell>
        </row>
        <row r="92">
          <cell r="A92">
            <v>402436.99219593301</v>
          </cell>
        </row>
        <row r="93">
          <cell r="A93">
            <v>405579.79853864899</v>
          </cell>
        </row>
        <row r="94">
          <cell r="A94">
            <v>408692.7416127852</v>
          </cell>
        </row>
        <row r="95">
          <cell r="A95">
            <v>411773.67462400242</v>
          </cell>
        </row>
        <row r="171">
          <cell r="A171">
            <v>422887.34159390588</v>
          </cell>
        </row>
        <row r="172">
          <cell r="A172">
            <v>411977.80568521935</v>
          </cell>
        </row>
        <row r="173">
          <cell r="A173">
            <v>408809.60327059415</v>
          </cell>
        </row>
        <row r="174">
          <cell r="A174">
            <v>404500.84432579594</v>
          </cell>
        </row>
        <row r="175">
          <cell r="A175">
            <v>407738.75779074529</v>
          </cell>
        </row>
        <row r="176">
          <cell r="A176">
            <v>412422.00732794678</v>
          </cell>
        </row>
        <row r="177">
          <cell r="A177">
            <v>417529.82997342478</v>
          </cell>
        </row>
        <row r="178">
          <cell r="A178">
            <v>421453.24635173375</v>
          </cell>
        </row>
        <row r="179">
          <cell r="A179">
            <v>427666.76150859613</v>
          </cell>
        </row>
        <row r="180">
          <cell r="A180">
            <v>436543.86978576245</v>
          </cell>
        </row>
        <row r="181">
          <cell r="A181">
            <v>445107.60147516418</v>
          </cell>
        </row>
        <row r="182">
          <cell r="A182">
            <v>454355.54702872434</v>
          </cell>
        </row>
        <row r="183">
          <cell r="A183">
            <v>463799.46931025112</v>
          </cell>
        </row>
        <row r="184">
          <cell r="A184">
            <v>473443.76424603967</v>
          </cell>
        </row>
        <row r="185">
          <cell r="A185">
            <v>483292.9057041565</v>
          </cell>
        </row>
        <row r="186">
          <cell r="A186">
            <v>493351.11814808263</v>
          </cell>
        </row>
        <row r="187">
          <cell r="A187">
            <v>503623.17441098933</v>
          </cell>
        </row>
        <row r="188">
          <cell r="A188">
            <v>514113.73774364637</v>
          </cell>
        </row>
        <row r="189">
          <cell r="A189">
            <v>524827.78141318227</v>
          </cell>
        </row>
        <row r="190">
          <cell r="A190">
            <v>535770.14060899313</v>
          </cell>
        </row>
        <row r="191">
          <cell r="A191">
            <v>546945.96719360212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8611A-7116-4852-81D8-030412AAE602}">
  <dimension ref="A1:AA45"/>
  <sheetViews>
    <sheetView tabSelected="1" topLeftCell="I13" workbookViewId="0">
      <selection activeCell="AC33" sqref="AB33:AC33"/>
    </sheetView>
  </sheetViews>
  <sheetFormatPr defaultRowHeight="14.6" x14ac:dyDescent="0.4"/>
  <cols>
    <col min="22" max="27" width="9.765625" customWidth="1"/>
  </cols>
  <sheetData>
    <row r="1" spans="1:25" ht="35.6" x14ac:dyDescent="0.9">
      <c r="A1" s="17" t="s">
        <v>24</v>
      </c>
      <c r="B1" s="17"/>
      <c r="C1" s="17"/>
      <c r="D1" s="17"/>
      <c r="E1" s="17"/>
      <c r="F1" s="17"/>
      <c r="H1" s="17" t="s">
        <v>29</v>
      </c>
      <c r="O1" s="17" t="s">
        <v>43</v>
      </c>
    </row>
    <row r="2" spans="1:25" ht="37.299999999999997" x14ac:dyDescent="0.4">
      <c r="A2" s="18" t="s">
        <v>0</v>
      </c>
      <c r="B2" s="19" t="s">
        <v>14</v>
      </c>
      <c r="C2" s="20" t="s">
        <v>15</v>
      </c>
      <c r="D2" s="21" t="s">
        <v>16</v>
      </c>
      <c r="E2" s="21" t="s">
        <v>17</v>
      </c>
      <c r="F2" s="21" t="s">
        <v>18</v>
      </c>
      <c r="H2" s="18" t="s">
        <v>0</v>
      </c>
      <c r="I2" s="19" t="s">
        <v>14</v>
      </c>
      <c r="J2" s="20" t="s">
        <v>15</v>
      </c>
      <c r="K2" s="21" t="s">
        <v>16</v>
      </c>
      <c r="L2" s="21" t="s">
        <v>17</v>
      </c>
      <c r="M2" s="21" t="s">
        <v>18</v>
      </c>
      <c r="O2" s="18" t="s">
        <v>0</v>
      </c>
      <c r="P2" s="19" t="s">
        <v>14</v>
      </c>
      <c r="Q2" s="20" t="s">
        <v>15</v>
      </c>
      <c r="R2" s="21" t="s">
        <v>16</v>
      </c>
      <c r="S2" s="21" t="s">
        <v>17</v>
      </c>
      <c r="T2" s="21" t="s">
        <v>18</v>
      </c>
    </row>
    <row r="3" spans="1:25" x14ac:dyDescent="0.4">
      <c r="A3" s="10">
        <v>2018</v>
      </c>
      <c r="B3">
        <f>'Figure Data'!B49</f>
        <v>5.9499999999999997E-2</v>
      </c>
      <c r="C3">
        <f>'Figure Data'!C49</f>
        <v>9.2499999999999999E-2</v>
      </c>
      <c r="D3">
        <f>'Figure Data'!D49</f>
        <v>0.3155</v>
      </c>
      <c r="E3">
        <f>'Figure Data'!E49</f>
        <v>0.505</v>
      </c>
      <c r="F3">
        <f>'Figure Data'!F49</f>
        <v>0.625</v>
      </c>
      <c r="H3" s="10">
        <v>2018</v>
      </c>
      <c r="I3">
        <f>B3/261*1000</f>
        <v>0.22796934865900384</v>
      </c>
      <c r="J3">
        <f t="shared" ref="J3:J22" si="0">C3/261*1000</f>
        <v>0.35440613026819923</v>
      </c>
      <c r="K3">
        <f t="shared" ref="K3:K22" si="1">D3/261*1000</f>
        <v>1.2088122605363985</v>
      </c>
      <c r="L3">
        <f t="shared" ref="L3:L22" si="2">E3/261*1000</f>
        <v>1.9348659003831417</v>
      </c>
      <c r="M3">
        <f t="shared" ref="M3:M22" si="3">F3/261*1000</f>
        <v>2.3946360153256703</v>
      </c>
      <c r="O3" s="10">
        <v>2018</v>
      </c>
      <c r="P3" t="str">
        <f>IF(AND(I3&gt;=$X$5,I3&lt;$Y$5),$W$5,IF(AND(I3&gt;=$X$6,I3&lt;$Y$6),$W$6,IF(AND(I3&gt;=$X$7,I3&lt;$Y$7),$W$7,IF(I3&gt;=$X$7,"PV_+",""))))</f>
        <v/>
      </c>
      <c r="Q3" t="str">
        <f t="shared" ref="Q3:Q22" si="4">IF(AND(J3&gt;=$X$5,J3&lt;$Y$5),$W$5,IF(AND(J3&gt;=$X$6,J3&lt;$Y$6),$W$6,IF(AND(J3&gt;=$X$7,J3&lt;$Y$7),$W$7,IF(J3&gt;=$X$7,"PV_+",""))))</f>
        <v/>
      </c>
      <c r="R3" t="str">
        <f t="shared" ref="R3:R22" si="5">IF(AND(K3&gt;=$X$5,K3&lt;$Y$5),$W$5,IF(AND(K3&gt;=$X$6,K3&lt;$Y$6),$W$6,IF(AND(K3&gt;=$X$7,K3&lt;$Y$7),$W$7,IF(K3&gt;=$X$7,"PV_+",""))))</f>
        <v>PV_S</v>
      </c>
      <c r="S3" t="str">
        <f t="shared" ref="S3:S22" si="6">IF(AND(L3&gt;=$X$5,L3&lt;$Y$5),$W$5,IF(AND(L3&gt;=$X$6,L3&lt;$Y$6),$W$6,IF(AND(L3&gt;=$X$7,L3&lt;$Y$7),$W$7,IF(L3&gt;=$X$7,"PV_+",""))))</f>
        <v>PV_S</v>
      </c>
      <c r="T3" t="str">
        <f t="shared" ref="T3:T22" si="7">IF(AND(M3&gt;=$X$5,M3&lt;$Y$5),$W$5,IF(AND(M3&gt;=$X$6,M3&lt;$Y$6),$W$6,IF(AND(M3&gt;=$X$7,M3&lt;$Y$7),$W$7,IF(M3&gt;=$X$7,"PV_+",""))))</f>
        <v>PV_S</v>
      </c>
      <c r="W3" s="10" t="s">
        <v>31</v>
      </c>
    </row>
    <row r="4" spans="1:25" x14ac:dyDescent="0.4">
      <c r="A4" s="10">
        <v>2019</v>
      </c>
      <c r="B4">
        <f>'Figure Data'!B50</f>
        <v>8.6999999999999994E-2</v>
      </c>
      <c r="C4">
        <f>'Figure Data'!C50</f>
        <v>0.1225</v>
      </c>
      <c r="D4">
        <f>'Figure Data'!D50</f>
        <v>0.41699999999999998</v>
      </c>
      <c r="E4">
        <f>'Figure Data'!E50</f>
        <v>0.67</v>
      </c>
      <c r="F4">
        <f>'Figure Data'!F50</f>
        <v>0.84499999999999997</v>
      </c>
      <c r="H4" s="10">
        <v>2019</v>
      </c>
      <c r="I4">
        <f t="shared" ref="I4:I22" si="8">B4/261*1000</f>
        <v>0.33333333333333331</v>
      </c>
      <c r="J4">
        <f t="shared" si="0"/>
        <v>0.46934865900383138</v>
      </c>
      <c r="K4">
        <f t="shared" si="1"/>
        <v>1.5977011494252873</v>
      </c>
      <c r="L4">
        <f t="shared" si="2"/>
        <v>2.5670498084291187</v>
      </c>
      <c r="M4">
        <f t="shared" si="3"/>
        <v>3.2375478927203063</v>
      </c>
      <c r="O4" s="10">
        <v>2019</v>
      </c>
      <c r="P4" t="str">
        <f t="shared" ref="P4:P22" si="9">IF(AND(I4&gt;=$X$5,I4&lt;$Y$5),$W$5,IF(AND(I4&gt;=$X$6,I4&lt;$Y$6),$W$6,IF(AND(I4&gt;=$X$7,I4&lt;$Y$7),$W$7,IF(I4&gt;=$X$7,"PV_+",""))))</f>
        <v/>
      </c>
      <c r="Q4" t="str">
        <f t="shared" si="4"/>
        <v/>
      </c>
      <c r="R4" t="str">
        <f t="shared" si="5"/>
        <v>PV_S</v>
      </c>
      <c r="S4" t="str">
        <f t="shared" si="6"/>
        <v>PV_S</v>
      </c>
      <c r="T4" t="str">
        <f t="shared" si="7"/>
        <v>PV_S</v>
      </c>
      <c r="W4" s="33" t="s">
        <v>32</v>
      </c>
      <c r="X4" s="33" t="s">
        <v>33</v>
      </c>
      <c r="Y4" s="33" t="s">
        <v>34</v>
      </c>
    </row>
    <row r="5" spans="1:25" x14ac:dyDescent="0.4">
      <c r="A5" s="10">
        <v>2020</v>
      </c>
      <c r="B5">
        <f>'Figure Data'!B51</f>
        <v>0.10349999999999999</v>
      </c>
      <c r="C5">
        <f>'Figure Data'!C51</f>
        <v>0.155</v>
      </c>
      <c r="D5">
        <f>'Figure Data'!D51</f>
        <v>0.53500000000000003</v>
      </c>
      <c r="E5">
        <f>'Figure Data'!E51</f>
        <v>0.85499999999999998</v>
      </c>
      <c r="F5">
        <f>'Figure Data'!F51</f>
        <v>0.97</v>
      </c>
      <c r="H5" s="10">
        <v>2020</v>
      </c>
      <c r="I5">
        <f t="shared" si="8"/>
        <v>0.39655172413793099</v>
      </c>
      <c r="J5">
        <f t="shared" si="0"/>
        <v>0.5938697318007663</v>
      </c>
      <c r="K5">
        <f t="shared" si="1"/>
        <v>2.0498084291187739</v>
      </c>
      <c r="L5">
        <f t="shared" si="2"/>
        <v>3.2758620689655173</v>
      </c>
      <c r="M5">
        <f t="shared" si="3"/>
        <v>3.7164750957854409</v>
      </c>
      <c r="O5" s="10">
        <v>2020</v>
      </c>
      <c r="P5" t="str">
        <f t="shared" si="9"/>
        <v/>
      </c>
      <c r="Q5" t="str">
        <f t="shared" si="4"/>
        <v>PV_S</v>
      </c>
      <c r="R5" t="str">
        <f t="shared" si="5"/>
        <v>PV_S</v>
      </c>
      <c r="S5" t="str">
        <f t="shared" si="6"/>
        <v>PV_S</v>
      </c>
      <c r="T5" t="str">
        <f t="shared" si="7"/>
        <v>PV_S</v>
      </c>
      <c r="W5" t="s">
        <v>35</v>
      </c>
      <c r="X5">
        <v>0.5</v>
      </c>
      <c r="Y5">
        <v>4</v>
      </c>
    </row>
    <row r="6" spans="1:25" x14ac:dyDescent="0.4">
      <c r="A6" s="10">
        <v>2021</v>
      </c>
      <c r="B6">
        <f>'Figure Data'!B52</f>
        <v>0.13250000000000001</v>
      </c>
      <c r="C6">
        <f>'Figure Data'!C52</f>
        <v>0.1925</v>
      </c>
      <c r="D6">
        <f>'Figure Data'!D52</f>
        <v>0.66600000000000004</v>
      </c>
      <c r="E6">
        <f>'Figure Data'!E52</f>
        <v>1.04</v>
      </c>
      <c r="F6">
        <f>'Figure Data'!F52</f>
        <v>1.1000000000000001</v>
      </c>
      <c r="H6" s="10">
        <v>2021</v>
      </c>
      <c r="I6">
        <f t="shared" si="8"/>
        <v>0.50766283524904221</v>
      </c>
      <c r="J6">
        <f t="shared" si="0"/>
        <v>0.73754789272030652</v>
      </c>
      <c r="K6">
        <f t="shared" si="1"/>
        <v>2.5517241379310347</v>
      </c>
      <c r="L6">
        <f t="shared" si="2"/>
        <v>3.984674329501916</v>
      </c>
      <c r="M6">
        <f t="shared" si="3"/>
        <v>4.214559386973181</v>
      </c>
      <c r="O6" s="10">
        <v>2021</v>
      </c>
      <c r="P6" t="str">
        <f t="shared" si="9"/>
        <v>PV_S</v>
      </c>
      <c r="Q6" t="str">
        <f t="shared" si="4"/>
        <v>PV_S</v>
      </c>
      <c r="R6" t="str">
        <f t="shared" si="5"/>
        <v>PV_S</v>
      </c>
      <c r="S6" t="str">
        <f t="shared" si="6"/>
        <v>PV_S</v>
      </c>
      <c r="T6" t="str">
        <f t="shared" si="7"/>
        <v>PV_M</v>
      </c>
      <c r="W6" t="s">
        <v>36</v>
      </c>
      <c r="X6">
        <v>4</v>
      </c>
      <c r="Y6">
        <v>8</v>
      </c>
    </row>
    <row r="7" spans="1:25" x14ac:dyDescent="0.4">
      <c r="A7" s="10">
        <v>2022</v>
      </c>
      <c r="B7">
        <f>'Figure Data'!B53</f>
        <v>0.14749999999999999</v>
      </c>
      <c r="C7">
        <f>'Figure Data'!C53</f>
        <v>0.22600000000000001</v>
      </c>
      <c r="D7">
        <f>'Figure Data'!D53</f>
        <v>0.77700000000000002</v>
      </c>
      <c r="E7">
        <f>'Figure Data'!E53</f>
        <v>1.095</v>
      </c>
      <c r="F7">
        <f>'Figure Data'!F53</f>
        <v>1.155</v>
      </c>
      <c r="H7" s="10">
        <v>2022</v>
      </c>
      <c r="I7">
        <f t="shared" si="8"/>
        <v>0.56513409961685823</v>
      </c>
      <c r="J7">
        <f t="shared" si="0"/>
        <v>0.86590038314176254</v>
      </c>
      <c r="K7">
        <f t="shared" si="1"/>
        <v>2.9770114942528738</v>
      </c>
      <c r="L7">
        <f t="shared" si="2"/>
        <v>4.1954022988505741</v>
      </c>
      <c r="M7">
        <f t="shared" si="3"/>
        <v>4.4252873563218396</v>
      </c>
      <c r="O7" s="10">
        <v>2022</v>
      </c>
      <c r="P7" t="str">
        <f t="shared" si="9"/>
        <v>PV_S</v>
      </c>
      <c r="Q7" t="str">
        <f t="shared" si="4"/>
        <v>PV_S</v>
      </c>
      <c r="R7" t="str">
        <f t="shared" si="5"/>
        <v>PV_S</v>
      </c>
      <c r="S7" t="str">
        <f t="shared" si="6"/>
        <v>PV_M</v>
      </c>
      <c r="T7" t="str">
        <f t="shared" si="7"/>
        <v>PV_M</v>
      </c>
      <c r="W7" t="s">
        <v>37</v>
      </c>
      <c r="X7">
        <v>8</v>
      </c>
      <c r="Y7">
        <v>12</v>
      </c>
    </row>
    <row r="8" spans="1:25" x14ac:dyDescent="0.4">
      <c r="A8" s="10">
        <v>2023</v>
      </c>
      <c r="B8">
        <f>'Figure Data'!B54</f>
        <v>0.16300000000000001</v>
      </c>
      <c r="C8">
        <f>'Figure Data'!C54</f>
        <v>0.246</v>
      </c>
      <c r="D8">
        <f>'Figure Data'!D54</f>
        <v>0.81950000000000001</v>
      </c>
      <c r="E8">
        <f>'Figure Data'!E54</f>
        <v>1.18</v>
      </c>
      <c r="F8">
        <f>'Figure Data'!F54</f>
        <v>1.1950000000000001</v>
      </c>
      <c r="H8" s="10">
        <v>2023</v>
      </c>
      <c r="I8">
        <f t="shared" si="8"/>
        <v>0.62452107279693492</v>
      </c>
      <c r="J8">
        <f t="shared" si="0"/>
        <v>0.94252873563218387</v>
      </c>
      <c r="K8">
        <f t="shared" si="1"/>
        <v>3.1398467432950192</v>
      </c>
      <c r="L8">
        <f t="shared" si="2"/>
        <v>4.5210727969348659</v>
      </c>
      <c r="M8">
        <f t="shared" si="3"/>
        <v>4.578544061302682</v>
      </c>
      <c r="O8" s="10">
        <v>2023</v>
      </c>
      <c r="P8" t="str">
        <f t="shared" si="9"/>
        <v>PV_S</v>
      </c>
      <c r="Q8" t="str">
        <f t="shared" si="4"/>
        <v>PV_S</v>
      </c>
      <c r="R8" t="str">
        <f t="shared" si="5"/>
        <v>PV_S</v>
      </c>
      <c r="S8" t="str">
        <f t="shared" si="6"/>
        <v>PV_M</v>
      </c>
      <c r="T8" t="str">
        <f t="shared" si="7"/>
        <v>PV_M</v>
      </c>
    </row>
    <row r="9" spans="1:25" x14ac:dyDescent="0.4">
      <c r="A9" s="10">
        <v>2024</v>
      </c>
      <c r="B9">
        <f>'Figure Data'!B55</f>
        <v>0.17599999999999999</v>
      </c>
      <c r="C9">
        <f>'Figure Data'!C55</f>
        <v>0.26</v>
      </c>
      <c r="D9">
        <f>'Figure Data'!D55</f>
        <v>0.873</v>
      </c>
      <c r="E9">
        <f>'Figure Data'!E55</f>
        <v>1.21</v>
      </c>
      <c r="F9">
        <f>'Figure Data'!F55</f>
        <v>1.24</v>
      </c>
      <c r="H9" s="10">
        <v>2024</v>
      </c>
      <c r="I9">
        <f t="shared" si="8"/>
        <v>0.67432950191570873</v>
      </c>
      <c r="J9">
        <f t="shared" si="0"/>
        <v>0.99616858237547901</v>
      </c>
      <c r="K9">
        <f t="shared" si="1"/>
        <v>3.3448275862068968</v>
      </c>
      <c r="L9">
        <f t="shared" si="2"/>
        <v>4.6360153256704981</v>
      </c>
      <c r="M9">
        <f t="shared" si="3"/>
        <v>4.7509578544061304</v>
      </c>
      <c r="O9" s="10">
        <v>2024</v>
      </c>
      <c r="P9" t="str">
        <f t="shared" si="9"/>
        <v>PV_S</v>
      </c>
      <c r="Q9" t="str">
        <f t="shared" si="4"/>
        <v>PV_S</v>
      </c>
      <c r="R9" t="str">
        <f t="shared" si="5"/>
        <v>PV_S</v>
      </c>
      <c r="S9" t="str">
        <f t="shared" si="6"/>
        <v>PV_M</v>
      </c>
      <c r="T9" t="str">
        <f t="shared" si="7"/>
        <v>PV_M</v>
      </c>
      <c r="W9" t="s">
        <v>38</v>
      </c>
    </row>
    <row r="10" spans="1:25" x14ac:dyDescent="0.4">
      <c r="A10" s="10">
        <v>2025</v>
      </c>
      <c r="B10">
        <f>'Figure Data'!B56</f>
        <v>0.1885</v>
      </c>
      <c r="C10">
        <f>'Figure Data'!C56</f>
        <v>0.28000000000000003</v>
      </c>
      <c r="D10">
        <f>'Figure Data'!D56</f>
        <v>0.92900000000000005</v>
      </c>
      <c r="E10">
        <f>'Figure Data'!E56</f>
        <v>1.26</v>
      </c>
      <c r="F10">
        <f>'Figure Data'!F56</f>
        <v>1.28</v>
      </c>
      <c r="H10" s="10">
        <v>2025</v>
      </c>
      <c r="I10">
        <f t="shared" si="8"/>
        <v>0.72222222222222221</v>
      </c>
      <c r="J10">
        <f t="shared" si="0"/>
        <v>1.0727969348659003</v>
      </c>
      <c r="K10">
        <f t="shared" si="1"/>
        <v>3.5593869731800769</v>
      </c>
      <c r="L10">
        <f t="shared" si="2"/>
        <v>4.8275862068965516</v>
      </c>
      <c r="M10">
        <f t="shared" si="3"/>
        <v>4.9042145593869728</v>
      </c>
      <c r="O10" s="10">
        <v>2025</v>
      </c>
      <c r="P10" t="str">
        <f t="shared" si="9"/>
        <v>PV_S</v>
      </c>
      <c r="Q10" t="str">
        <f t="shared" si="4"/>
        <v>PV_S</v>
      </c>
      <c r="R10" t="str">
        <f t="shared" si="5"/>
        <v>PV_S</v>
      </c>
      <c r="S10" t="str">
        <f t="shared" si="6"/>
        <v>PV_M</v>
      </c>
      <c r="T10" t="str">
        <f t="shared" si="7"/>
        <v>PV_M</v>
      </c>
      <c r="W10" s="33" t="s">
        <v>32</v>
      </c>
      <c r="X10" s="33" t="s">
        <v>33</v>
      </c>
      <c r="Y10" s="33" t="s">
        <v>34</v>
      </c>
    </row>
    <row r="11" spans="1:25" x14ac:dyDescent="0.4">
      <c r="A11" s="10">
        <v>2026</v>
      </c>
      <c r="B11">
        <f>'Figure Data'!B57</f>
        <v>0.20200000000000001</v>
      </c>
      <c r="C11">
        <f>'Figure Data'!C57</f>
        <v>0.29549999999999998</v>
      </c>
      <c r="D11">
        <f>'Figure Data'!D57</f>
        <v>0.96399999999999997</v>
      </c>
      <c r="E11">
        <f>'Figure Data'!E57</f>
        <v>1.29</v>
      </c>
      <c r="F11">
        <f>'Figure Data'!F57</f>
        <v>1.3</v>
      </c>
      <c r="H11" s="10">
        <v>2026</v>
      </c>
      <c r="I11">
        <f t="shared" si="8"/>
        <v>0.7739463601532568</v>
      </c>
      <c r="J11">
        <f t="shared" si="0"/>
        <v>1.1321839080459768</v>
      </c>
      <c r="K11">
        <f t="shared" si="1"/>
        <v>3.6934865900383138</v>
      </c>
      <c r="L11">
        <f t="shared" si="2"/>
        <v>4.9425287356321848</v>
      </c>
      <c r="M11">
        <f t="shared" si="3"/>
        <v>4.9808429118773949</v>
      </c>
      <c r="O11" s="10">
        <v>2026</v>
      </c>
      <c r="P11" t="str">
        <f t="shared" si="9"/>
        <v>PV_S</v>
      </c>
      <c r="Q11" t="str">
        <f t="shared" si="4"/>
        <v>PV_S</v>
      </c>
      <c r="R11" t="str">
        <f t="shared" si="5"/>
        <v>PV_S</v>
      </c>
      <c r="S11" t="str">
        <f t="shared" si="6"/>
        <v>PV_M</v>
      </c>
      <c r="T11" t="str">
        <f t="shared" si="7"/>
        <v>PV_M</v>
      </c>
      <c r="W11" t="s">
        <v>39</v>
      </c>
      <c r="X11">
        <v>0.5</v>
      </c>
      <c r="Y11">
        <v>10</v>
      </c>
    </row>
    <row r="12" spans="1:25" x14ac:dyDescent="0.4">
      <c r="A12" s="10">
        <v>2027</v>
      </c>
      <c r="B12">
        <f>'Figure Data'!B58</f>
        <v>0.20599999999999999</v>
      </c>
      <c r="C12">
        <f>'Figure Data'!C58</f>
        <v>0.30099999999999999</v>
      </c>
      <c r="D12">
        <f>'Figure Data'!D58</f>
        <v>0.97699999999999998</v>
      </c>
      <c r="E12">
        <f>'Figure Data'!E58</f>
        <v>1.3</v>
      </c>
      <c r="F12">
        <f>'Figure Data'!F58</f>
        <v>1.3</v>
      </c>
      <c r="H12" s="10">
        <v>2027</v>
      </c>
      <c r="I12">
        <f t="shared" si="8"/>
        <v>0.78927203065134099</v>
      </c>
      <c r="J12">
        <f t="shared" si="0"/>
        <v>1.1532567049808429</v>
      </c>
      <c r="K12">
        <f t="shared" si="1"/>
        <v>3.7432950191570882</v>
      </c>
      <c r="L12">
        <f t="shared" si="2"/>
        <v>4.9808429118773949</v>
      </c>
      <c r="M12">
        <f t="shared" si="3"/>
        <v>4.9808429118773949</v>
      </c>
      <c r="O12" s="10">
        <v>2027</v>
      </c>
      <c r="P12" t="str">
        <f t="shared" si="9"/>
        <v>PV_S</v>
      </c>
      <c r="Q12" t="str">
        <f t="shared" si="4"/>
        <v>PV_S</v>
      </c>
      <c r="R12" t="str">
        <f t="shared" si="5"/>
        <v>PV_S</v>
      </c>
      <c r="S12" t="str">
        <f t="shared" si="6"/>
        <v>PV_M</v>
      </c>
      <c r="T12" t="str">
        <f t="shared" si="7"/>
        <v>PV_M</v>
      </c>
      <c r="W12" t="s">
        <v>40</v>
      </c>
      <c r="X12">
        <v>10</v>
      </c>
      <c r="Y12">
        <v>20</v>
      </c>
    </row>
    <row r="13" spans="1:25" x14ac:dyDescent="0.4">
      <c r="A13" s="10">
        <v>2028</v>
      </c>
      <c r="B13">
        <f>'Figure Data'!B59</f>
        <v>0.216</v>
      </c>
      <c r="C13">
        <f>'Figure Data'!C59</f>
        <v>0.33550000000000002</v>
      </c>
      <c r="D13">
        <f>'Figure Data'!D59</f>
        <v>1.002</v>
      </c>
      <c r="E13">
        <f>'Figure Data'!E59</f>
        <v>1.3049999999999999</v>
      </c>
      <c r="F13">
        <f>'Figure Data'!F59</f>
        <v>1.3049999999999999</v>
      </c>
      <c r="H13" s="10">
        <v>2028</v>
      </c>
      <c r="I13">
        <f t="shared" si="8"/>
        <v>0.82758620689655171</v>
      </c>
      <c r="J13">
        <f t="shared" si="0"/>
        <v>1.2854406130268199</v>
      </c>
      <c r="K13">
        <f t="shared" si="1"/>
        <v>3.8390804597701149</v>
      </c>
      <c r="L13">
        <f t="shared" si="2"/>
        <v>5</v>
      </c>
      <c r="M13">
        <f t="shared" si="3"/>
        <v>5</v>
      </c>
      <c r="O13" s="10">
        <v>2028</v>
      </c>
      <c r="P13" t="str">
        <f t="shared" si="9"/>
        <v>PV_S</v>
      </c>
      <c r="Q13" t="str">
        <f t="shared" si="4"/>
        <v>PV_S</v>
      </c>
      <c r="R13" t="str">
        <f t="shared" si="5"/>
        <v>PV_S</v>
      </c>
      <c r="S13" t="str">
        <f t="shared" si="6"/>
        <v>PV_M</v>
      </c>
      <c r="T13" t="str">
        <f t="shared" si="7"/>
        <v>PV_M</v>
      </c>
      <c r="W13" t="s">
        <v>41</v>
      </c>
      <c r="X13">
        <v>20</v>
      </c>
      <c r="Y13">
        <v>30</v>
      </c>
    </row>
    <row r="14" spans="1:25" x14ac:dyDescent="0.4">
      <c r="A14" s="10">
        <v>2029</v>
      </c>
      <c r="B14">
        <f>'Figure Data'!B60</f>
        <v>0.22800000000000001</v>
      </c>
      <c r="C14">
        <f>'Figure Data'!C60</f>
        <v>0.42249999999999999</v>
      </c>
      <c r="D14">
        <f>'Figure Data'!D60</f>
        <v>1.0885</v>
      </c>
      <c r="E14">
        <f>'Figure Data'!E60</f>
        <v>1.3049999999999999</v>
      </c>
      <c r="F14">
        <f>'Figure Data'!F60</f>
        <v>1.3049999999999999</v>
      </c>
      <c r="H14" s="10">
        <v>2029</v>
      </c>
      <c r="I14">
        <f t="shared" si="8"/>
        <v>0.87356321839080464</v>
      </c>
      <c r="J14">
        <f t="shared" si="0"/>
        <v>1.6187739463601531</v>
      </c>
      <c r="K14">
        <f t="shared" si="1"/>
        <v>4.1704980842911876</v>
      </c>
      <c r="L14">
        <f t="shared" si="2"/>
        <v>5</v>
      </c>
      <c r="M14">
        <f t="shared" si="3"/>
        <v>5</v>
      </c>
      <c r="O14" s="10">
        <v>2029</v>
      </c>
      <c r="P14" t="str">
        <f t="shared" si="9"/>
        <v>PV_S</v>
      </c>
      <c r="Q14" t="str">
        <f t="shared" si="4"/>
        <v>PV_S</v>
      </c>
      <c r="R14" t="str">
        <f t="shared" si="5"/>
        <v>PV_M</v>
      </c>
      <c r="S14" t="str">
        <f t="shared" si="6"/>
        <v>PV_M</v>
      </c>
      <c r="T14" t="str">
        <f t="shared" si="7"/>
        <v>PV_M</v>
      </c>
    </row>
    <row r="15" spans="1:25" x14ac:dyDescent="0.4">
      <c r="A15" s="10">
        <v>2030</v>
      </c>
      <c r="B15">
        <f>'Figure Data'!B61</f>
        <v>0.254</v>
      </c>
      <c r="C15">
        <f>'Figure Data'!C61</f>
        <v>0.50949999999999995</v>
      </c>
      <c r="D15">
        <f>'Figure Data'!D61</f>
        <v>1.1465000000000001</v>
      </c>
      <c r="E15">
        <f>'Figure Data'!E61</f>
        <v>1.3049999999999999</v>
      </c>
      <c r="F15">
        <f>'Figure Data'!F61</f>
        <v>1.3049999999999999</v>
      </c>
      <c r="H15" s="10">
        <v>2030</v>
      </c>
      <c r="I15">
        <f t="shared" si="8"/>
        <v>0.97318007662835249</v>
      </c>
      <c r="J15">
        <f t="shared" si="0"/>
        <v>1.9521072796934864</v>
      </c>
      <c r="K15">
        <f t="shared" si="1"/>
        <v>4.3927203065134099</v>
      </c>
      <c r="L15">
        <f t="shared" si="2"/>
        <v>5</v>
      </c>
      <c r="M15">
        <f t="shared" si="3"/>
        <v>5</v>
      </c>
      <c r="O15" s="10">
        <v>2030</v>
      </c>
      <c r="P15" t="str">
        <f t="shared" si="9"/>
        <v>PV_S</v>
      </c>
      <c r="Q15" t="str">
        <f t="shared" si="4"/>
        <v>PV_S</v>
      </c>
      <c r="R15" t="str">
        <f t="shared" si="5"/>
        <v>PV_M</v>
      </c>
      <c r="S15" t="str">
        <f t="shared" si="6"/>
        <v>PV_M</v>
      </c>
      <c r="T15" t="str">
        <f t="shared" si="7"/>
        <v>PV_M</v>
      </c>
    </row>
    <row r="16" spans="1:25" x14ac:dyDescent="0.4">
      <c r="A16" s="10">
        <v>2031</v>
      </c>
      <c r="B16">
        <f>'Figure Data'!B62</f>
        <v>0.27750000000000002</v>
      </c>
      <c r="C16">
        <f>'Figure Data'!C62</f>
        <v>0.59450000000000003</v>
      </c>
      <c r="D16">
        <f>'Figure Data'!D62</f>
        <v>1.196</v>
      </c>
      <c r="E16">
        <f>'Figure Data'!E62</f>
        <v>1.3049999999999999</v>
      </c>
      <c r="F16">
        <f>'Figure Data'!F62</f>
        <v>1.3049999999999999</v>
      </c>
      <c r="H16" s="10">
        <v>2031</v>
      </c>
      <c r="I16">
        <f t="shared" si="8"/>
        <v>1.0632183908045978</v>
      </c>
      <c r="J16">
        <f t="shared" si="0"/>
        <v>2.2777777777777777</v>
      </c>
      <c r="K16">
        <f t="shared" si="1"/>
        <v>4.5823754789272026</v>
      </c>
      <c r="L16">
        <f t="shared" si="2"/>
        <v>5</v>
      </c>
      <c r="M16">
        <f t="shared" si="3"/>
        <v>5</v>
      </c>
      <c r="O16" s="10">
        <v>2031</v>
      </c>
      <c r="P16" t="str">
        <f t="shared" si="9"/>
        <v>PV_S</v>
      </c>
      <c r="Q16" t="str">
        <f t="shared" si="4"/>
        <v>PV_S</v>
      </c>
      <c r="R16" t="str">
        <f t="shared" si="5"/>
        <v>PV_M</v>
      </c>
      <c r="S16" t="str">
        <f t="shared" si="6"/>
        <v>PV_M</v>
      </c>
      <c r="T16" t="str">
        <f t="shared" si="7"/>
        <v>PV_M</v>
      </c>
    </row>
    <row r="17" spans="1:27" x14ac:dyDescent="0.4">
      <c r="A17" s="10">
        <v>2032</v>
      </c>
      <c r="B17">
        <f>'Figure Data'!B63</f>
        <v>0.29699999999999999</v>
      </c>
      <c r="C17">
        <f>'Figure Data'!C63</f>
        <v>0.67400000000000004</v>
      </c>
      <c r="D17">
        <f>'Figure Data'!D63</f>
        <v>1.2430000000000001</v>
      </c>
      <c r="E17">
        <f>'Figure Data'!E63</f>
        <v>1.3049999999999999</v>
      </c>
      <c r="F17">
        <f>'Figure Data'!F63</f>
        <v>1.3049999999999999</v>
      </c>
      <c r="H17" s="10">
        <v>2032</v>
      </c>
      <c r="I17">
        <f t="shared" si="8"/>
        <v>1.1379310344827587</v>
      </c>
      <c r="J17">
        <f t="shared" si="0"/>
        <v>2.5823754789272031</v>
      </c>
      <c r="K17">
        <f t="shared" si="1"/>
        <v>4.7624521072796941</v>
      </c>
      <c r="L17">
        <f t="shared" si="2"/>
        <v>5</v>
      </c>
      <c r="M17">
        <f t="shared" si="3"/>
        <v>5</v>
      </c>
      <c r="O17" s="10">
        <v>2032</v>
      </c>
      <c r="P17" t="str">
        <f t="shared" si="9"/>
        <v>PV_S</v>
      </c>
      <c r="Q17" t="str">
        <f t="shared" si="4"/>
        <v>PV_S</v>
      </c>
      <c r="R17" t="str">
        <f t="shared" si="5"/>
        <v>PV_M</v>
      </c>
      <c r="S17" t="str">
        <f t="shared" si="6"/>
        <v>PV_M</v>
      </c>
      <c r="T17" t="str">
        <f t="shared" si="7"/>
        <v>PV_M</v>
      </c>
    </row>
    <row r="18" spans="1:27" x14ac:dyDescent="0.4">
      <c r="A18" s="10">
        <v>2033</v>
      </c>
      <c r="B18">
        <f>'Figure Data'!B64</f>
        <v>0.33500000000000002</v>
      </c>
      <c r="C18">
        <f>'Figure Data'!C64</f>
        <v>0.749</v>
      </c>
      <c r="D18">
        <f>'Figure Data'!D64</f>
        <v>1.2625</v>
      </c>
      <c r="E18">
        <f>'Figure Data'!E64</f>
        <v>1.3049999999999999</v>
      </c>
      <c r="F18">
        <f>'Figure Data'!F64</f>
        <v>1.3049999999999999</v>
      </c>
      <c r="H18" s="10">
        <v>2033</v>
      </c>
      <c r="I18">
        <f t="shared" si="8"/>
        <v>1.2835249042145593</v>
      </c>
      <c r="J18">
        <f t="shared" si="0"/>
        <v>2.8697318007662833</v>
      </c>
      <c r="K18">
        <f t="shared" si="1"/>
        <v>4.8371647509578546</v>
      </c>
      <c r="L18">
        <f t="shared" si="2"/>
        <v>5</v>
      </c>
      <c r="M18">
        <f t="shared" si="3"/>
        <v>5</v>
      </c>
      <c r="O18" s="10">
        <v>2033</v>
      </c>
      <c r="P18" t="str">
        <f t="shared" si="9"/>
        <v>PV_S</v>
      </c>
      <c r="Q18" t="str">
        <f t="shared" si="4"/>
        <v>PV_S</v>
      </c>
      <c r="R18" t="str">
        <f t="shared" si="5"/>
        <v>PV_M</v>
      </c>
      <c r="S18" t="str">
        <f t="shared" si="6"/>
        <v>PV_M</v>
      </c>
      <c r="T18" t="str">
        <f t="shared" si="7"/>
        <v>PV_M</v>
      </c>
    </row>
    <row r="19" spans="1:27" x14ac:dyDescent="0.4">
      <c r="A19" s="10">
        <v>2034</v>
      </c>
      <c r="B19">
        <f>'Figure Data'!B65</f>
        <v>0.36799999999999999</v>
      </c>
      <c r="C19">
        <f>'Figure Data'!C65</f>
        <v>0.85599999999999998</v>
      </c>
      <c r="D19">
        <f>'Figure Data'!D65</f>
        <v>1.2669999999999999</v>
      </c>
      <c r="E19">
        <f>'Figure Data'!E65</f>
        <v>1.3049999999999999</v>
      </c>
      <c r="F19">
        <f>'Figure Data'!F65</f>
        <v>1.3049999999999999</v>
      </c>
      <c r="H19" s="10">
        <v>2034</v>
      </c>
      <c r="I19">
        <f t="shared" si="8"/>
        <v>1.4099616858237547</v>
      </c>
      <c r="J19">
        <f t="shared" si="0"/>
        <v>3.2796934865900385</v>
      </c>
      <c r="K19">
        <f t="shared" si="1"/>
        <v>4.8544061302681989</v>
      </c>
      <c r="L19">
        <f t="shared" si="2"/>
        <v>5</v>
      </c>
      <c r="M19">
        <f t="shared" si="3"/>
        <v>5</v>
      </c>
      <c r="O19" s="10">
        <v>2034</v>
      </c>
      <c r="P19" t="str">
        <f t="shared" si="9"/>
        <v>PV_S</v>
      </c>
      <c r="Q19" t="str">
        <f t="shared" si="4"/>
        <v>PV_S</v>
      </c>
      <c r="R19" t="str">
        <f t="shared" si="5"/>
        <v>PV_M</v>
      </c>
      <c r="S19" t="str">
        <f t="shared" si="6"/>
        <v>PV_M</v>
      </c>
      <c r="T19" t="str">
        <f t="shared" si="7"/>
        <v>PV_M</v>
      </c>
    </row>
    <row r="20" spans="1:27" x14ac:dyDescent="0.4">
      <c r="A20" s="10">
        <v>2035</v>
      </c>
      <c r="B20">
        <f>'Figure Data'!B66</f>
        <v>0.41949999999999998</v>
      </c>
      <c r="C20">
        <f>'Figure Data'!C66</f>
        <v>0.98</v>
      </c>
      <c r="D20">
        <f>'Figure Data'!D66</f>
        <v>1.2865</v>
      </c>
      <c r="E20">
        <f>'Figure Data'!E66</f>
        <v>1.3049999999999999</v>
      </c>
      <c r="F20">
        <f>'Figure Data'!F66</f>
        <v>1.3049999999999999</v>
      </c>
      <c r="H20" s="10">
        <v>2035</v>
      </c>
      <c r="I20">
        <f t="shared" si="8"/>
        <v>1.6072796934865901</v>
      </c>
      <c r="J20">
        <f t="shared" si="0"/>
        <v>3.754789272030651</v>
      </c>
      <c r="K20">
        <f t="shared" si="1"/>
        <v>4.9291187739463602</v>
      </c>
      <c r="L20">
        <f t="shared" si="2"/>
        <v>5</v>
      </c>
      <c r="M20">
        <f t="shared" si="3"/>
        <v>5</v>
      </c>
      <c r="O20" s="10">
        <v>2035</v>
      </c>
      <c r="P20" t="str">
        <f t="shared" si="9"/>
        <v>PV_S</v>
      </c>
      <c r="Q20" t="str">
        <f t="shared" si="4"/>
        <v>PV_S</v>
      </c>
      <c r="R20" t="str">
        <f t="shared" si="5"/>
        <v>PV_M</v>
      </c>
      <c r="S20" t="str">
        <f t="shared" si="6"/>
        <v>PV_M</v>
      </c>
      <c r="T20" t="str">
        <f t="shared" si="7"/>
        <v>PV_M</v>
      </c>
    </row>
    <row r="21" spans="1:27" x14ac:dyDescent="0.4">
      <c r="A21" s="10">
        <v>2036</v>
      </c>
      <c r="B21">
        <f>'Figure Data'!B67</f>
        <v>0.50149999999999995</v>
      </c>
      <c r="C21">
        <f>'Figure Data'!C67</f>
        <v>1.0475000000000001</v>
      </c>
      <c r="D21">
        <f>'Figure Data'!D67</f>
        <v>1.3009999999999999</v>
      </c>
      <c r="E21">
        <f>'Figure Data'!E67</f>
        <v>1.3049999999999999</v>
      </c>
      <c r="F21">
        <f>'Figure Data'!F67</f>
        <v>1.3049999999999999</v>
      </c>
      <c r="H21" s="10">
        <v>2036</v>
      </c>
      <c r="I21">
        <f t="shared" si="8"/>
        <v>1.9214559386973178</v>
      </c>
      <c r="J21">
        <f t="shared" si="0"/>
        <v>4.0134099616858236</v>
      </c>
      <c r="K21">
        <f t="shared" si="1"/>
        <v>4.9846743295019147</v>
      </c>
      <c r="L21">
        <f t="shared" si="2"/>
        <v>5</v>
      </c>
      <c r="M21">
        <f t="shared" si="3"/>
        <v>5</v>
      </c>
      <c r="O21" s="10">
        <v>2036</v>
      </c>
      <c r="P21" t="str">
        <f t="shared" si="9"/>
        <v>PV_S</v>
      </c>
      <c r="Q21" t="str">
        <f t="shared" si="4"/>
        <v>PV_M</v>
      </c>
      <c r="R21" t="str">
        <f t="shared" si="5"/>
        <v>PV_M</v>
      </c>
      <c r="S21" t="str">
        <f t="shared" si="6"/>
        <v>PV_M</v>
      </c>
      <c r="T21" t="str">
        <f t="shared" si="7"/>
        <v>PV_M</v>
      </c>
    </row>
    <row r="22" spans="1:27" x14ac:dyDescent="0.4">
      <c r="A22" s="10">
        <v>2037</v>
      </c>
      <c r="B22">
        <f>'Figure Data'!B68</f>
        <v>0.5665</v>
      </c>
      <c r="C22">
        <f>'Figure Data'!C68</f>
        <v>1.1100000000000001</v>
      </c>
      <c r="D22">
        <f>'Figure Data'!D68</f>
        <v>1.3025</v>
      </c>
      <c r="E22">
        <f>'Figure Data'!E68</f>
        <v>1.3049999999999999</v>
      </c>
      <c r="F22">
        <f>'Figure Data'!F68</f>
        <v>1.3049999999999999</v>
      </c>
      <c r="H22" s="10">
        <v>2037</v>
      </c>
      <c r="I22">
        <f t="shared" si="8"/>
        <v>2.1704980842911876</v>
      </c>
      <c r="J22">
        <f t="shared" si="0"/>
        <v>4.2528735632183912</v>
      </c>
      <c r="K22">
        <f t="shared" si="1"/>
        <v>4.9904214559386979</v>
      </c>
      <c r="L22">
        <f t="shared" si="2"/>
        <v>5</v>
      </c>
      <c r="M22">
        <f t="shared" si="3"/>
        <v>5</v>
      </c>
      <c r="O22" s="10">
        <v>2037</v>
      </c>
      <c r="P22" t="str">
        <f t="shared" si="9"/>
        <v>PV_S</v>
      </c>
      <c r="Q22" t="str">
        <f t="shared" si="4"/>
        <v>PV_M</v>
      </c>
      <c r="R22" t="str">
        <f t="shared" si="5"/>
        <v>PV_M</v>
      </c>
      <c r="S22" t="str">
        <f t="shared" si="6"/>
        <v>PV_M</v>
      </c>
      <c r="T22" t="str">
        <f t="shared" si="7"/>
        <v>PV_M</v>
      </c>
    </row>
    <row r="24" spans="1:27" ht="35.6" x14ac:dyDescent="0.9">
      <c r="A24" s="17" t="s">
        <v>25</v>
      </c>
      <c r="B24" s="17"/>
      <c r="C24" s="17"/>
      <c r="D24" s="17"/>
      <c r="E24" s="17"/>
      <c r="F24" s="17"/>
      <c r="H24" s="17" t="s">
        <v>30</v>
      </c>
      <c r="I24" s="17"/>
      <c r="J24" s="17"/>
      <c r="K24" s="17"/>
      <c r="L24" s="17"/>
      <c r="M24" s="17"/>
      <c r="O24" s="17" t="s">
        <v>42</v>
      </c>
      <c r="V24" s="17" t="s">
        <v>44</v>
      </c>
    </row>
    <row r="25" spans="1:27" ht="37.299999999999997" x14ac:dyDescent="0.4">
      <c r="A25" s="18" t="s">
        <v>0</v>
      </c>
      <c r="B25" s="19" t="s">
        <v>14</v>
      </c>
      <c r="C25" s="20" t="s">
        <v>15</v>
      </c>
      <c r="D25" s="21" t="s">
        <v>16</v>
      </c>
      <c r="E25" s="21" t="s">
        <v>17</v>
      </c>
      <c r="F25" s="21" t="s">
        <v>18</v>
      </c>
      <c r="H25" s="18" t="s">
        <v>0</v>
      </c>
      <c r="I25" s="19" t="s">
        <v>14</v>
      </c>
      <c r="J25" s="20" t="s">
        <v>15</v>
      </c>
      <c r="K25" s="21" t="s">
        <v>16</v>
      </c>
      <c r="L25" s="21" t="s">
        <v>17</v>
      </c>
      <c r="M25" s="21" t="s">
        <v>18</v>
      </c>
      <c r="O25" s="18" t="s">
        <v>0</v>
      </c>
      <c r="P25" s="19" t="s">
        <v>14</v>
      </c>
      <c r="Q25" s="20" t="s">
        <v>15</v>
      </c>
      <c r="R25" s="21" t="s">
        <v>16</v>
      </c>
      <c r="S25" s="21" t="s">
        <v>17</v>
      </c>
      <c r="T25" s="21" t="s">
        <v>18</v>
      </c>
      <c r="V25" s="18" t="s">
        <v>0</v>
      </c>
      <c r="W25" s="19" t="s">
        <v>14</v>
      </c>
      <c r="X25" s="20" t="s">
        <v>15</v>
      </c>
      <c r="Y25" s="21" t="s">
        <v>16</v>
      </c>
      <c r="Z25" s="21" t="s">
        <v>17</v>
      </c>
      <c r="AA25" s="21" t="s">
        <v>18</v>
      </c>
    </row>
    <row r="26" spans="1:27" x14ac:dyDescent="0.4">
      <c r="A26" s="10">
        <v>2018</v>
      </c>
      <c r="B26">
        <f>'Figure Data'!B72</f>
        <v>0</v>
      </c>
      <c r="C26">
        <f>'Figure Data'!C72</f>
        <v>0</v>
      </c>
      <c r="D26">
        <f>'Figure Data'!D72</f>
        <v>0</v>
      </c>
      <c r="E26">
        <f>'Figure Data'!E72</f>
        <v>0</v>
      </c>
      <c r="F26">
        <f>'Figure Data'!F72</f>
        <v>0</v>
      </c>
      <c r="H26" s="10">
        <v>2018</v>
      </c>
      <c r="I26">
        <f>B26/261*1000</f>
        <v>0</v>
      </c>
      <c r="J26">
        <f t="shared" ref="J26:J45" si="10">C26/261*1000</f>
        <v>0</v>
      </c>
      <c r="K26">
        <f t="shared" ref="K26:K45" si="11">D26/261*1000</f>
        <v>0</v>
      </c>
      <c r="L26">
        <f t="shared" ref="L26:L45" si="12">E26/261*1000</f>
        <v>0</v>
      </c>
      <c r="M26">
        <f t="shared" ref="M26:M45" si="13">F26/261*1000</f>
        <v>0</v>
      </c>
      <c r="O26" s="10">
        <v>2018</v>
      </c>
      <c r="P26" t="str">
        <f>IF(AND(I26&gt;=$X$11,I26&lt;$Y$11),$W$11,IF(AND(I26&gt;=$X$12,I26&lt;$Y$12),$W$12,IF(AND(I26&gt;=$X$13,I26&lt;$Y$13),$W$13,IF(I26&gt;=$X$13,"B_+",""))))</f>
        <v/>
      </c>
      <c r="Q26" t="str">
        <f t="shared" ref="Q26:Q45" si="14">IF(AND(J26&gt;=$X$11,J26&lt;$Y$11),$W$11,IF(AND(J26&gt;=$X$12,J26&lt;$Y$12),$W$12,IF(AND(J26&gt;=$X$13,J26&lt;$Y$13),$W$13,IF(J26&gt;=$X$13,"B_+",""))))</f>
        <v/>
      </c>
      <c r="R26" t="str">
        <f t="shared" ref="R26:R45" si="15">IF(AND(K26&gt;=$X$11,K26&lt;$Y$11),$W$11,IF(AND(K26&gt;=$X$12,K26&lt;$Y$12),$W$12,IF(AND(K26&gt;=$X$13,K26&lt;$Y$13),$W$13,IF(K26&gt;=$X$13,"B_+",""))))</f>
        <v/>
      </c>
      <c r="S26" t="str">
        <f t="shared" ref="S26:S45" si="16">IF(AND(L26&gt;=$X$11,L26&lt;$Y$11),$W$11,IF(AND(L26&gt;=$X$12,L26&lt;$Y$12),$W$12,IF(AND(L26&gt;=$X$13,L26&lt;$Y$13),$W$13,IF(L26&gt;=$X$13,"B_+",""))))</f>
        <v/>
      </c>
      <c r="T26" t="str">
        <f t="shared" ref="T26:T45" si="17">IF(AND(M26&gt;=$X$11,M26&lt;$Y$11),$W$11,IF(AND(M26&gt;=$X$12,M26&lt;$Y$12),$W$12,IF(AND(M26&gt;=$X$13,M26&lt;$Y$13),$W$13,IF(M26&gt;=$X$13,"B_+",""))))</f>
        <v/>
      </c>
      <c r="V26" s="10">
        <v>2018</v>
      </c>
      <c r="W26" t="str">
        <f>IF(AND(P3&lt;&gt;"",P26&lt;&gt;""),P3&amp;":"&amp;P26,IF(AND(P3&lt;&gt;"",P26=""),P3,""))</f>
        <v/>
      </c>
      <c r="X26" t="str">
        <f t="shared" ref="X26:AA26" si="18">IF(AND(Q3&lt;&gt;"",Q26&lt;&gt;""),Q3&amp;":"&amp;Q26,IF(AND(Q3&lt;&gt;"",Q26=""),Q3,""))</f>
        <v/>
      </c>
      <c r="Y26" s="38" t="str">
        <f t="shared" si="18"/>
        <v>PV_S</v>
      </c>
      <c r="Z26" s="38" t="str">
        <f t="shared" si="18"/>
        <v>PV_S</v>
      </c>
      <c r="AA26" s="38" t="str">
        <f t="shared" si="18"/>
        <v>PV_S</v>
      </c>
    </row>
    <row r="27" spans="1:27" x14ac:dyDescent="0.4">
      <c r="A27" s="10">
        <v>2019</v>
      </c>
      <c r="B27">
        <f>'Figure Data'!B73</f>
        <v>0</v>
      </c>
      <c r="C27">
        <f>'Figure Data'!C73</f>
        <v>0</v>
      </c>
      <c r="D27">
        <f>'Figure Data'!D73</f>
        <v>0</v>
      </c>
      <c r="E27">
        <f>'Figure Data'!E73</f>
        <v>0</v>
      </c>
      <c r="F27">
        <f>'Figure Data'!F73</f>
        <v>0</v>
      </c>
      <c r="H27" s="10">
        <v>2019</v>
      </c>
      <c r="I27">
        <f t="shared" ref="I27:I45" si="19">B27/261*1000</f>
        <v>0</v>
      </c>
      <c r="J27">
        <f t="shared" si="10"/>
        <v>0</v>
      </c>
      <c r="K27">
        <f t="shared" si="11"/>
        <v>0</v>
      </c>
      <c r="L27">
        <f t="shared" si="12"/>
        <v>0</v>
      </c>
      <c r="M27">
        <f t="shared" si="13"/>
        <v>0</v>
      </c>
      <c r="O27" s="10">
        <v>2019</v>
      </c>
      <c r="P27" t="str">
        <f t="shared" ref="P27:P45" si="20">IF(AND(I27&gt;=$X$11,I27&lt;$Y$11),$W$11,IF(AND(I27&gt;=$X$12,I27&lt;$Y$12),$W$12,IF(AND(I27&gt;=$X$13,I27&lt;$Y$13),$W$13,IF(I27&gt;=$X$13,"B_+",""))))</f>
        <v/>
      </c>
      <c r="Q27" t="str">
        <f t="shared" si="14"/>
        <v/>
      </c>
      <c r="R27" t="str">
        <f t="shared" si="15"/>
        <v/>
      </c>
      <c r="S27" t="str">
        <f t="shared" si="16"/>
        <v/>
      </c>
      <c r="T27" t="str">
        <f t="shared" si="17"/>
        <v/>
      </c>
      <c r="V27" s="10">
        <v>2019</v>
      </c>
      <c r="W27" t="str">
        <f t="shared" ref="W27:AA27" si="21">IF(AND(P4&lt;&gt;"",P27&lt;&gt;""),P4&amp;":"&amp;P27,IF(AND(P4&lt;&gt;"",P27=""),P4,""))</f>
        <v/>
      </c>
      <c r="X27" t="str">
        <f t="shared" si="21"/>
        <v/>
      </c>
      <c r="Y27" s="38" t="str">
        <f t="shared" si="21"/>
        <v>PV_S</v>
      </c>
      <c r="Z27" s="38" t="str">
        <f t="shared" si="21"/>
        <v>PV_S</v>
      </c>
      <c r="AA27" s="38" t="str">
        <f t="shared" si="21"/>
        <v>PV_S</v>
      </c>
    </row>
    <row r="28" spans="1:27" x14ac:dyDescent="0.4">
      <c r="A28" s="10">
        <v>2020</v>
      </c>
      <c r="B28">
        <f>'Figure Data'!B74</f>
        <v>0</v>
      </c>
      <c r="C28">
        <f>'Figure Data'!C74</f>
        <v>0</v>
      </c>
      <c r="D28">
        <f>'Figure Data'!D74</f>
        <v>0</v>
      </c>
      <c r="E28">
        <f>'Figure Data'!E74</f>
        <v>0</v>
      </c>
      <c r="F28">
        <f>'Figure Data'!F74</f>
        <v>0</v>
      </c>
      <c r="H28" s="10">
        <v>2020</v>
      </c>
      <c r="I28">
        <f t="shared" si="19"/>
        <v>0</v>
      </c>
      <c r="J28">
        <f t="shared" si="10"/>
        <v>0</v>
      </c>
      <c r="K28">
        <f t="shared" si="11"/>
        <v>0</v>
      </c>
      <c r="L28">
        <f t="shared" si="12"/>
        <v>0</v>
      </c>
      <c r="M28">
        <f t="shared" si="13"/>
        <v>0</v>
      </c>
      <c r="O28" s="10">
        <v>2020</v>
      </c>
      <c r="P28" t="str">
        <f t="shared" si="20"/>
        <v/>
      </c>
      <c r="Q28" t="str">
        <f t="shared" si="14"/>
        <v/>
      </c>
      <c r="R28" t="str">
        <f t="shared" si="15"/>
        <v/>
      </c>
      <c r="S28" t="str">
        <f t="shared" si="16"/>
        <v/>
      </c>
      <c r="T28" t="str">
        <f t="shared" si="17"/>
        <v/>
      </c>
      <c r="V28" s="10">
        <v>2020</v>
      </c>
      <c r="W28" t="str">
        <f t="shared" ref="W28:AA28" si="22">IF(AND(P5&lt;&gt;"",P28&lt;&gt;""),P5&amp;":"&amp;P28,IF(AND(P5&lt;&gt;"",P28=""),P5,""))</f>
        <v/>
      </c>
      <c r="X28" s="38" t="str">
        <f t="shared" si="22"/>
        <v>PV_S</v>
      </c>
      <c r="Y28" s="38" t="str">
        <f t="shared" si="22"/>
        <v>PV_S</v>
      </c>
      <c r="Z28" s="38" t="str">
        <f t="shared" si="22"/>
        <v>PV_S</v>
      </c>
      <c r="AA28" s="38" t="str">
        <f t="shared" si="22"/>
        <v>PV_S</v>
      </c>
    </row>
    <row r="29" spans="1:27" x14ac:dyDescent="0.4">
      <c r="A29" s="10">
        <v>2021</v>
      </c>
      <c r="B29">
        <f>'Figure Data'!B75</f>
        <v>0</v>
      </c>
      <c r="C29">
        <f>'Figure Data'!C75</f>
        <v>0</v>
      </c>
      <c r="D29">
        <f>'Figure Data'!D75</f>
        <v>0</v>
      </c>
      <c r="E29">
        <f>'Figure Data'!E75</f>
        <v>0</v>
      </c>
      <c r="F29">
        <f>'Figure Data'!F75</f>
        <v>0</v>
      </c>
      <c r="H29" s="10">
        <v>2021</v>
      </c>
      <c r="I29">
        <f t="shared" si="19"/>
        <v>0</v>
      </c>
      <c r="J29">
        <f t="shared" si="10"/>
        <v>0</v>
      </c>
      <c r="K29">
        <f t="shared" si="11"/>
        <v>0</v>
      </c>
      <c r="L29">
        <f t="shared" si="12"/>
        <v>0</v>
      </c>
      <c r="M29">
        <f t="shared" si="13"/>
        <v>0</v>
      </c>
      <c r="O29" s="10">
        <v>2021</v>
      </c>
      <c r="P29" t="str">
        <f t="shared" si="20"/>
        <v/>
      </c>
      <c r="Q29" t="str">
        <f t="shared" si="14"/>
        <v/>
      </c>
      <c r="R29" t="str">
        <f t="shared" si="15"/>
        <v/>
      </c>
      <c r="S29" t="str">
        <f t="shared" si="16"/>
        <v/>
      </c>
      <c r="T29" t="str">
        <f t="shared" si="17"/>
        <v/>
      </c>
      <c r="V29" s="10">
        <v>2021</v>
      </c>
      <c r="W29" s="38" t="str">
        <f t="shared" ref="W29:AA29" si="23">IF(AND(P6&lt;&gt;"",P29&lt;&gt;""),P6&amp;":"&amp;P29,IF(AND(P6&lt;&gt;"",P29=""),P6,""))</f>
        <v>PV_S</v>
      </c>
      <c r="X29" s="38" t="str">
        <f t="shared" si="23"/>
        <v>PV_S</v>
      </c>
      <c r="Y29" s="38" t="str">
        <f t="shared" si="23"/>
        <v>PV_S</v>
      </c>
      <c r="Z29" s="38" t="str">
        <f t="shared" si="23"/>
        <v>PV_S</v>
      </c>
      <c r="AA29" s="39" t="str">
        <f t="shared" si="23"/>
        <v>PV_M</v>
      </c>
    </row>
    <row r="30" spans="1:27" x14ac:dyDescent="0.4">
      <c r="A30" s="10">
        <v>2022</v>
      </c>
      <c r="B30">
        <f>'Figure Data'!B76</f>
        <v>0</v>
      </c>
      <c r="C30">
        <f>'Figure Data'!C76</f>
        <v>0</v>
      </c>
      <c r="D30">
        <f>'Figure Data'!D76</f>
        <v>0</v>
      </c>
      <c r="E30">
        <f>'Figure Data'!E76</f>
        <v>0</v>
      </c>
      <c r="F30">
        <f>'Figure Data'!F76</f>
        <v>0</v>
      </c>
      <c r="H30" s="10">
        <v>2022</v>
      </c>
      <c r="I30">
        <f t="shared" si="19"/>
        <v>0</v>
      </c>
      <c r="J30">
        <f t="shared" si="10"/>
        <v>0</v>
      </c>
      <c r="K30">
        <f t="shared" si="11"/>
        <v>0</v>
      </c>
      <c r="L30">
        <f t="shared" si="12"/>
        <v>0</v>
      </c>
      <c r="M30">
        <f t="shared" si="13"/>
        <v>0</v>
      </c>
      <c r="O30" s="10">
        <v>2022</v>
      </c>
      <c r="P30" t="str">
        <f t="shared" si="20"/>
        <v/>
      </c>
      <c r="Q30" t="str">
        <f t="shared" si="14"/>
        <v/>
      </c>
      <c r="R30" t="str">
        <f t="shared" si="15"/>
        <v/>
      </c>
      <c r="S30" t="str">
        <f t="shared" si="16"/>
        <v/>
      </c>
      <c r="T30" t="str">
        <f t="shared" si="17"/>
        <v/>
      </c>
      <c r="V30" s="10">
        <v>2022</v>
      </c>
      <c r="W30" s="38" t="str">
        <f t="shared" ref="W30:AA30" si="24">IF(AND(P7&lt;&gt;"",P30&lt;&gt;""),P7&amp;":"&amp;P30,IF(AND(P7&lt;&gt;"",P30=""),P7,""))</f>
        <v>PV_S</v>
      </c>
      <c r="X30" s="38" t="str">
        <f t="shared" si="24"/>
        <v>PV_S</v>
      </c>
      <c r="Y30" s="38" t="str">
        <f t="shared" si="24"/>
        <v>PV_S</v>
      </c>
      <c r="Z30" s="39" t="str">
        <f t="shared" si="24"/>
        <v>PV_M</v>
      </c>
      <c r="AA30" s="39" t="str">
        <f t="shared" si="24"/>
        <v>PV_M</v>
      </c>
    </row>
    <row r="31" spans="1:27" x14ac:dyDescent="0.4">
      <c r="A31" s="10">
        <v>2023</v>
      </c>
      <c r="B31">
        <f>'Figure Data'!B77</f>
        <v>0</v>
      </c>
      <c r="C31">
        <f>'Figure Data'!C77</f>
        <v>0</v>
      </c>
      <c r="D31">
        <f>'Figure Data'!D77</f>
        <v>0</v>
      </c>
      <c r="E31">
        <f>'Figure Data'!E77</f>
        <v>0</v>
      </c>
      <c r="F31">
        <f>'Figure Data'!F77</f>
        <v>0</v>
      </c>
      <c r="H31" s="10">
        <v>2023</v>
      </c>
      <c r="I31">
        <f t="shared" si="19"/>
        <v>0</v>
      </c>
      <c r="J31">
        <f t="shared" si="10"/>
        <v>0</v>
      </c>
      <c r="K31">
        <f t="shared" si="11"/>
        <v>0</v>
      </c>
      <c r="L31">
        <f t="shared" si="12"/>
        <v>0</v>
      </c>
      <c r="M31">
        <f t="shared" si="13"/>
        <v>0</v>
      </c>
      <c r="O31" s="10">
        <v>2023</v>
      </c>
      <c r="P31" t="str">
        <f t="shared" si="20"/>
        <v/>
      </c>
      <c r="Q31" t="str">
        <f t="shared" si="14"/>
        <v/>
      </c>
      <c r="R31" t="str">
        <f t="shared" si="15"/>
        <v/>
      </c>
      <c r="S31" t="str">
        <f t="shared" si="16"/>
        <v/>
      </c>
      <c r="T31" t="str">
        <f t="shared" si="17"/>
        <v/>
      </c>
      <c r="V31" s="10">
        <v>2023</v>
      </c>
      <c r="W31" s="38" t="str">
        <f t="shared" ref="W31:AA31" si="25">IF(AND(P8&lt;&gt;"",P31&lt;&gt;""),P8&amp;":"&amp;P31,IF(AND(P8&lt;&gt;"",P31=""),P8,""))</f>
        <v>PV_S</v>
      </c>
      <c r="X31" s="38" t="str">
        <f t="shared" si="25"/>
        <v>PV_S</v>
      </c>
      <c r="Y31" s="38" t="str">
        <f t="shared" si="25"/>
        <v>PV_S</v>
      </c>
      <c r="Z31" s="39" t="str">
        <f t="shared" si="25"/>
        <v>PV_M</v>
      </c>
      <c r="AA31" s="39" t="str">
        <f t="shared" si="25"/>
        <v>PV_M</v>
      </c>
    </row>
    <row r="32" spans="1:27" x14ac:dyDescent="0.4">
      <c r="A32" s="10">
        <v>2024</v>
      </c>
      <c r="B32">
        <f>'Figure Data'!B78</f>
        <v>0</v>
      </c>
      <c r="C32">
        <f>'Figure Data'!C78</f>
        <v>0</v>
      </c>
      <c r="D32">
        <f>'Figure Data'!D78</f>
        <v>0</v>
      </c>
      <c r="E32">
        <f>'Figure Data'!E78</f>
        <v>0</v>
      </c>
      <c r="F32">
        <f>'Figure Data'!F78</f>
        <v>0</v>
      </c>
      <c r="H32" s="10">
        <v>2024</v>
      </c>
      <c r="I32">
        <f t="shared" si="19"/>
        <v>0</v>
      </c>
      <c r="J32">
        <f t="shared" si="10"/>
        <v>0</v>
      </c>
      <c r="K32">
        <f t="shared" si="11"/>
        <v>0</v>
      </c>
      <c r="L32">
        <f t="shared" si="12"/>
        <v>0</v>
      </c>
      <c r="M32">
        <f t="shared" si="13"/>
        <v>0</v>
      </c>
      <c r="O32" s="10">
        <v>2024</v>
      </c>
      <c r="P32" t="str">
        <f t="shared" si="20"/>
        <v/>
      </c>
      <c r="Q32" t="str">
        <f t="shared" si="14"/>
        <v/>
      </c>
      <c r="R32" t="str">
        <f t="shared" si="15"/>
        <v/>
      </c>
      <c r="S32" t="str">
        <f t="shared" si="16"/>
        <v/>
      </c>
      <c r="T32" t="str">
        <f t="shared" si="17"/>
        <v/>
      </c>
      <c r="V32" s="10">
        <v>2024</v>
      </c>
      <c r="W32" s="38" t="str">
        <f t="shared" ref="W32:AA32" si="26">IF(AND(P9&lt;&gt;"",P32&lt;&gt;""),P9&amp;":"&amp;P32,IF(AND(P9&lt;&gt;"",P32=""),P9,""))</f>
        <v>PV_S</v>
      </c>
      <c r="X32" s="38" t="str">
        <f t="shared" si="26"/>
        <v>PV_S</v>
      </c>
      <c r="Y32" s="38" t="str">
        <f t="shared" si="26"/>
        <v>PV_S</v>
      </c>
      <c r="Z32" s="39" t="str">
        <f t="shared" si="26"/>
        <v>PV_M</v>
      </c>
      <c r="AA32" s="39" t="str">
        <f t="shared" si="26"/>
        <v>PV_M</v>
      </c>
    </row>
    <row r="33" spans="1:27" x14ac:dyDescent="0.4">
      <c r="A33" s="10">
        <v>2025</v>
      </c>
      <c r="B33">
        <f>'Figure Data'!B79</f>
        <v>0</v>
      </c>
      <c r="C33">
        <f>'Figure Data'!C79</f>
        <v>0</v>
      </c>
      <c r="D33">
        <f>'Figure Data'!D79</f>
        <v>0</v>
      </c>
      <c r="E33">
        <f>'Figure Data'!E79</f>
        <v>0</v>
      </c>
      <c r="F33">
        <f>'Figure Data'!F79</f>
        <v>0</v>
      </c>
      <c r="H33" s="10">
        <v>2025</v>
      </c>
      <c r="I33">
        <f t="shared" si="19"/>
        <v>0</v>
      </c>
      <c r="J33">
        <f t="shared" si="10"/>
        <v>0</v>
      </c>
      <c r="K33">
        <f t="shared" si="11"/>
        <v>0</v>
      </c>
      <c r="L33">
        <f t="shared" si="12"/>
        <v>0</v>
      </c>
      <c r="M33">
        <f t="shared" si="13"/>
        <v>0</v>
      </c>
      <c r="O33" s="10">
        <v>2025</v>
      </c>
      <c r="P33" t="str">
        <f t="shared" si="20"/>
        <v/>
      </c>
      <c r="Q33" t="str">
        <f t="shared" si="14"/>
        <v/>
      </c>
      <c r="R33" t="str">
        <f t="shared" si="15"/>
        <v/>
      </c>
      <c r="S33" t="str">
        <f t="shared" si="16"/>
        <v/>
      </c>
      <c r="T33" t="str">
        <f t="shared" si="17"/>
        <v/>
      </c>
      <c r="V33" s="10">
        <v>2025</v>
      </c>
      <c r="W33" s="38" t="str">
        <f t="shared" ref="W33:AA33" si="27">IF(AND(P10&lt;&gt;"",P33&lt;&gt;""),P10&amp;":"&amp;P33,IF(AND(P10&lt;&gt;"",P33=""),P10,""))</f>
        <v>PV_S</v>
      </c>
      <c r="X33" s="38" t="str">
        <f t="shared" si="27"/>
        <v>PV_S</v>
      </c>
      <c r="Y33" s="38" t="str">
        <f t="shared" si="27"/>
        <v>PV_S</v>
      </c>
      <c r="Z33" s="39" t="str">
        <f t="shared" si="27"/>
        <v>PV_M</v>
      </c>
      <c r="AA33" s="39" t="str">
        <f t="shared" si="27"/>
        <v>PV_M</v>
      </c>
    </row>
    <row r="34" spans="1:27" x14ac:dyDescent="0.4">
      <c r="A34" s="10">
        <v>2026</v>
      </c>
      <c r="B34">
        <f>'Figure Data'!B80</f>
        <v>0</v>
      </c>
      <c r="C34">
        <f>'Figure Data'!C80</f>
        <v>0</v>
      </c>
      <c r="D34">
        <f>'Figure Data'!D80</f>
        <v>0</v>
      </c>
      <c r="E34">
        <f>'Figure Data'!E80</f>
        <v>0</v>
      </c>
      <c r="F34">
        <f>'Figure Data'!F80</f>
        <v>0</v>
      </c>
      <c r="H34" s="10">
        <v>2026</v>
      </c>
      <c r="I34">
        <f t="shared" si="19"/>
        <v>0</v>
      </c>
      <c r="J34">
        <f t="shared" si="10"/>
        <v>0</v>
      </c>
      <c r="K34">
        <f t="shared" si="11"/>
        <v>0</v>
      </c>
      <c r="L34">
        <f t="shared" si="12"/>
        <v>0</v>
      </c>
      <c r="M34">
        <f t="shared" si="13"/>
        <v>0</v>
      </c>
      <c r="O34" s="10">
        <v>2026</v>
      </c>
      <c r="P34" t="str">
        <f t="shared" si="20"/>
        <v/>
      </c>
      <c r="Q34" t="str">
        <f t="shared" si="14"/>
        <v/>
      </c>
      <c r="R34" t="str">
        <f t="shared" si="15"/>
        <v/>
      </c>
      <c r="S34" t="str">
        <f t="shared" si="16"/>
        <v/>
      </c>
      <c r="T34" t="str">
        <f t="shared" si="17"/>
        <v/>
      </c>
      <c r="V34" s="10">
        <v>2026</v>
      </c>
      <c r="W34" s="38" t="str">
        <f t="shared" ref="W34:AA34" si="28">IF(AND(P11&lt;&gt;"",P34&lt;&gt;""),P11&amp;":"&amp;P34,IF(AND(P11&lt;&gt;"",P34=""),P11,""))</f>
        <v>PV_S</v>
      </c>
      <c r="X34" s="38" t="str">
        <f t="shared" si="28"/>
        <v>PV_S</v>
      </c>
      <c r="Y34" s="38" t="str">
        <f t="shared" si="28"/>
        <v>PV_S</v>
      </c>
      <c r="Z34" s="39" t="str">
        <f t="shared" si="28"/>
        <v>PV_M</v>
      </c>
      <c r="AA34" s="39" t="str">
        <f t="shared" si="28"/>
        <v>PV_M</v>
      </c>
    </row>
    <row r="35" spans="1:27" x14ac:dyDescent="0.4">
      <c r="A35" s="10">
        <v>2027</v>
      </c>
      <c r="B35">
        <f>'Figure Data'!B81</f>
        <v>0</v>
      </c>
      <c r="C35">
        <f>'Figure Data'!C81</f>
        <v>0</v>
      </c>
      <c r="D35">
        <f>'Figure Data'!D81</f>
        <v>0</v>
      </c>
      <c r="E35">
        <f>'Figure Data'!E81</f>
        <v>0</v>
      </c>
      <c r="F35">
        <f>'Figure Data'!F81</f>
        <v>0</v>
      </c>
      <c r="H35" s="10">
        <v>2027</v>
      </c>
      <c r="I35">
        <f t="shared" si="19"/>
        <v>0</v>
      </c>
      <c r="J35">
        <f t="shared" si="10"/>
        <v>0</v>
      </c>
      <c r="K35">
        <f t="shared" si="11"/>
        <v>0</v>
      </c>
      <c r="L35">
        <f t="shared" si="12"/>
        <v>0</v>
      </c>
      <c r="M35">
        <f t="shared" si="13"/>
        <v>0</v>
      </c>
      <c r="O35" s="10">
        <v>2027</v>
      </c>
      <c r="P35" t="str">
        <f t="shared" si="20"/>
        <v/>
      </c>
      <c r="Q35" t="str">
        <f t="shared" si="14"/>
        <v/>
      </c>
      <c r="R35" t="str">
        <f t="shared" si="15"/>
        <v/>
      </c>
      <c r="S35" t="str">
        <f t="shared" si="16"/>
        <v/>
      </c>
      <c r="T35" t="str">
        <f t="shared" si="17"/>
        <v/>
      </c>
      <c r="V35" s="10">
        <v>2027</v>
      </c>
      <c r="W35" s="38" t="str">
        <f t="shared" ref="W35:AA35" si="29">IF(AND(P12&lt;&gt;"",P35&lt;&gt;""),P12&amp;":"&amp;P35,IF(AND(P12&lt;&gt;"",P35=""),P12,""))</f>
        <v>PV_S</v>
      </c>
      <c r="X35" s="38" t="str">
        <f t="shared" si="29"/>
        <v>PV_S</v>
      </c>
      <c r="Y35" s="38" t="str">
        <f t="shared" si="29"/>
        <v>PV_S</v>
      </c>
      <c r="Z35" s="39" t="str">
        <f t="shared" si="29"/>
        <v>PV_M</v>
      </c>
      <c r="AA35" s="39" t="str">
        <f t="shared" si="29"/>
        <v>PV_M</v>
      </c>
    </row>
    <row r="36" spans="1:27" x14ac:dyDescent="0.4">
      <c r="A36" s="10">
        <v>2028</v>
      </c>
      <c r="B36">
        <f>'Figure Data'!B82</f>
        <v>2E-3</v>
      </c>
      <c r="C36">
        <f>'Figure Data'!C82</f>
        <v>0</v>
      </c>
      <c r="D36">
        <f>'Figure Data'!D82</f>
        <v>0</v>
      </c>
      <c r="E36">
        <f>'Figure Data'!E82</f>
        <v>0</v>
      </c>
      <c r="F36">
        <f>'Figure Data'!F82</f>
        <v>0</v>
      </c>
      <c r="H36" s="10">
        <v>2028</v>
      </c>
      <c r="I36">
        <f t="shared" si="19"/>
        <v>7.6628352490421452E-3</v>
      </c>
      <c r="J36">
        <f t="shared" si="10"/>
        <v>0</v>
      </c>
      <c r="K36">
        <f t="shared" si="11"/>
        <v>0</v>
      </c>
      <c r="L36">
        <f t="shared" si="12"/>
        <v>0</v>
      </c>
      <c r="M36">
        <f t="shared" si="13"/>
        <v>0</v>
      </c>
      <c r="O36" s="10">
        <v>2028</v>
      </c>
      <c r="P36" t="str">
        <f t="shared" si="20"/>
        <v/>
      </c>
      <c r="Q36" t="str">
        <f t="shared" si="14"/>
        <v/>
      </c>
      <c r="R36" t="str">
        <f t="shared" si="15"/>
        <v/>
      </c>
      <c r="S36" t="str">
        <f t="shared" si="16"/>
        <v/>
      </c>
      <c r="T36" t="str">
        <f t="shared" si="17"/>
        <v/>
      </c>
      <c r="V36" s="10">
        <v>2028</v>
      </c>
      <c r="W36" s="38" t="str">
        <f t="shared" ref="W36:AA36" si="30">IF(AND(P13&lt;&gt;"",P36&lt;&gt;""),P13&amp;":"&amp;P36,IF(AND(P13&lt;&gt;"",P36=""),P13,""))</f>
        <v>PV_S</v>
      </c>
      <c r="X36" s="38" t="str">
        <f t="shared" si="30"/>
        <v>PV_S</v>
      </c>
      <c r="Y36" s="38" t="str">
        <f t="shared" si="30"/>
        <v>PV_S</v>
      </c>
      <c r="Z36" s="39" t="str">
        <f t="shared" si="30"/>
        <v>PV_M</v>
      </c>
      <c r="AA36" s="39" t="str">
        <f t="shared" si="30"/>
        <v>PV_M</v>
      </c>
    </row>
    <row r="37" spans="1:27" x14ac:dyDescent="0.4">
      <c r="A37" s="10">
        <v>2029</v>
      </c>
      <c r="B37">
        <f>'Figure Data'!B83</f>
        <v>8.9999999999999993E-3</v>
      </c>
      <c r="C37">
        <f>'Figure Data'!C83</f>
        <v>3.0000000000000001E-3</v>
      </c>
      <c r="D37">
        <f>'Figure Data'!D83</f>
        <v>0</v>
      </c>
      <c r="E37">
        <f>'Figure Data'!E83</f>
        <v>0</v>
      </c>
      <c r="F37">
        <f>'Figure Data'!F83</f>
        <v>0</v>
      </c>
      <c r="H37" s="10">
        <v>2029</v>
      </c>
      <c r="I37">
        <f t="shared" si="19"/>
        <v>3.4482758620689648E-2</v>
      </c>
      <c r="J37">
        <f t="shared" si="10"/>
        <v>1.1494252873563218E-2</v>
      </c>
      <c r="K37">
        <f t="shared" si="11"/>
        <v>0</v>
      </c>
      <c r="L37">
        <f t="shared" si="12"/>
        <v>0</v>
      </c>
      <c r="M37">
        <f t="shared" si="13"/>
        <v>0</v>
      </c>
      <c r="O37" s="10">
        <v>2029</v>
      </c>
      <c r="P37" t="str">
        <f t="shared" si="20"/>
        <v/>
      </c>
      <c r="Q37" t="str">
        <f t="shared" si="14"/>
        <v/>
      </c>
      <c r="R37" t="str">
        <f t="shared" si="15"/>
        <v/>
      </c>
      <c r="S37" t="str">
        <f t="shared" si="16"/>
        <v/>
      </c>
      <c r="T37" t="str">
        <f t="shared" si="17"/>
        <v/>
      </c>
      <c r="V37" s="10">
        <v>2029</v>
      </c>
      <c r="W37" s="38" t="str">
        <f t="shared" ref="W37:AA37" si="31">IF(AND(P14&lt;&gt;"",P37&lt;&gt;""),P14&amp;":"&amp;P37,IF(AND(P14&lt;&gt;"",P37=""),P14,""))</f>
        <v>PV_S</v>
      </c>
      <c r="X37" s="38" t="str">
        <f t="shared" si="31"/>
        <v>PV_S</v>
      </c>
      <c r="Y37" s="39" t="str">
        <f t="shared" si="31"/>
        <v>PV_M</v>
      </c>
      <c r="Z37" s="39" t="str">
        <f t="shared" si="31"/>
        <v>PV_M</v>
      </c>
      <c r="AA37" s="39" t="str">
        <f t="shared" si="31"/>
        <v>PV_M</v>
      </c>
    </row>
    <row r="38" spans="1:27" x14ac:dyDescent="0.4">
      <c r="A38" s="10">
        <v>2030</v>
      </c>
      <c r="B38">
        <f>'Figure Data'!B84</f>
        <v>2.7E-2</v>
      </c>
      <c r="C38">
        <f>'Figure Data'!C84</f>
        <v>6.0000000000000001E-3</v>
      </c>
      <c r="D38">
        <f>'Figure Data'!D84</f>
        <v>0</v>
      </c>
      <c r="E38">
        <f>'Figure Data'!E84</f>
        <v>0</v>
      </c>
      <c r="F38">
        <f>'Figure Data'!F84</f>
        <v>0</v>
      </c>
      <c r="H38" s="10">
        <v>2030</v>
      </c>
      <c r="I38">
        <f t="shared" si="19"/>
        <v>0.10344827586206896</v>
      </c>
      <c r="J38">
        <f t="shared" si="10"/>
        <v>2.2988505747126436E-2</v>
      </c>
      <c r="K38">
        <f t="shared" si="11"/>
        <v>0</v>
      </c>
      <c r="L38">
        <f t="shared" si="12"/>
        <v>0</v>
      </c>
      <c r="M38">
        <f t="shared" si="13"/>
        <v>0</v>
      </c>
      <c r="O38" s="10">
        <v>2030</v>
      </c>
      <c r="P38" t="str">
        <f t="shared" si="20"/>
        <v/>
      </c>
      <c r="Q38" t="str">
        <f t="shared" si="14"/>
        <v/>
      </c>
      <c r="R38" t="str">
        <f t="shared" si="15"/>
        <v/>
      </c>
      <c r="S38" t="str">
        <f t="shared" si="16"/>
        <v/>
      </c>
      <c r="T38" t="str">
        <f t="shared" si="17"/>
        <v/>
      </c>
      <c r="V38" s="10">
        <v>2030</v>
      </c>
      <c r="W38" s="38" t="str">
        <f t="shared" ref="W38:AA38" si="32">IF(AND(P15&lt;&gt;"",P38&lt;&gt;""),P15&amp;":"&amp;P38,IF(AND(P15&lt;&gt;"",P38=""),P15,""))</f>
        <v>PV_S</v>
      </c>
      <c r="X38" s="38" t="str">
        <f t="shared" si="32"/>
        <v>PV_S</v>
      </c>
      <c r="Y38" s="39" t="str">
        <f t="shared" si="32"/>
        <v>PV_M</v>
      </c>
      <c r="Z38" s="39" t="str">
        <f t="shared" si="32"/>
        <v>PV_M</v>
      </c>
      <c r="AA38" s="39" t="str">
        <f t="shared" si="32"/>
        <v>PV_M</v>
      </c>
    </row>
    <row r="39" spans="1:27" x14ac:dyDescent="0.4">
      <c r="A39" s="10">
        <v>2031</v>
      </c>
      <c r="B39">
        <f>'Figure Data'!B85</f>
        <v>4.8000000000000001E-2</v>
      </c>
      <c r="C39">
        <f>'Figure Data'!C85</f>
        <v>1.4999999999999999E-2</v>
      </c>
      <c r="D39">
        <f>'Figure Data'!D85</f>
        <v>0</v>
      </c>
      <c r="E39">
        <f>'Figure Data'!E85</f>
        <v>0</v>
      </c>
      <c r="F39">
        <f>'Figure Data'!F85</f>
        <v>0</v>
      </c>
      <c r="H39" s="10">
        <v>2031</v>
      </c>
      <c r="I39">
        <f t="shared" si="19"/>
        <v>0.18390804597701149</v>
      </c>
      <c r="J39">
        <f t="shared" si="10"/>
        <v>5.7471264367816091E-2</v>
      </c>
      <c r="K39">
        <f t="shared" si="11"/>
        <v>0</v>
      </c>
      <c r="L39">
        <f t="shared" si="12"/>
        <v>0</v>
      </c>
      <c r="M39">
        <f t="shared" si="13"/>
        <v>0</v>
      </c>
      <c r="O39" s="10">
        <v>2031</v>
      </c>
      <c r="P39" t="str">
        <f t="shared" si="20"/>
        <v/>
      </c>
      <c r="Q39" t="str">
        <f t="shared" si="14"/>
        <v/>
      </c>
      <c r="R39" t="str">
        <f t="shared" si="15"/>
        <v/>
      </c>
      <c r="S39" t="str">
        <f t="shared" si="16"/>
        <v/>
      </c>
      <c r="T39" t="str">
        <f t="shared" si="17"/>
        <v/>
      </c>
      <c r="V39" s="10">
        <v>2031</v>
      </c>
      <c r="W39" s="38" t="str">
        <f t="shared" ref="W39:AA39" si="33">IF(AND(P16&lt;&gt;"",P39&lt;&gt;""),P16&amp;":"&amp;P39,IF(AND(P16&lt;&gt;"",P39=""),P16,""))</f>
        <v>PV_S</v>
      </c>
      <c r="X39" s="38" t="str">
        <f t="shared" si="33"/>
        <v>PV_S</v>
      </c>
      <c r="Y39" s="39" t="str">
        <f t="shared" si="33"/>
        <v>PV_M</v>
      </c>
      <c r="Z39" s="39" t="str">
        <f t="shared" si="33"/>
        <v>PV_M</v>
      </c>
      <c r="AA39" s="39" t="str">
        <f t="shared" si="33"/>
        <v>PV_M</v>
      </c>
    </row>
    <row r="40" spans="1:27" x14ac:dyDescent="0.4">
      <c r="A40" s="10">
        <v>2032</v>
      </c>
      <c r="B40">
        <f>'Figure Data'!B86</f>
        <v>6.8000000000000005E-2</v>
      </c>
      <c r="C40">
        <f>'Figure Data'!C86</f>
        <v>3.3000000000000002E-2</v>
      </c>
      <c r="D40">
        <f>'Figure Data'!D86</f>
        <v>0</v>
      </c>
      <c r="E40">
        <f>'Figure Data'!E86</f>
        <v>0</v>
      </c>
      <c r="F40">
        <f>'Figure Data'!F86</f>
        <v>0</v>
      </c>
      <c r="H40" s="10">
        <v>2032</v>
      </c>
      <c r="I40">
        <f t="shared" si="19"/>
        <v>0.26053639846743293</v>
      </c>
      <c r="J40">
        <f t="shared" si="10"/>
        <v>0.12643678160919539</v>
      </c>
      <c r="K40">
        <f t="shared" si="11"/>
        <v>0</v>
      </c>
      <c r="L40">
        <f t="shared" si="12"/>
        <v>0</v>
      </c>
      <c r="M40">
        <f t="shared" si="13"/>
        <v>0</v>
      </c>
      <c r="O40" s="10">
        <v>2032</v>
      </c>
      <c r="P40" t="str">
        <f t="shared" si="20"/>
        <v/>
      </c>
      <c r="Q40" t="str">
        <f t="shared" si="14"/>
        <v/>
      </c>
      <c r="R40" t="str">
        <f t="shared" si="15"/>
        <v/>
      </c>
      <c r="S40" t="str">
        <f t="shared" si="16"/>
        <v/>
      </c>
      <c r="T40" t="str">
        <f t="shared" si="17"/>
        <v/>
      </c>
      <c r="V40" s="10">
        <v>2032</v>
      </c>
      <c r="W40" s="38" t="str">
        <f t="shared" ref="W40:AA40" si="34">IF(AND(P17&lt;&gt;"",P40&lt;&gt;""),P17&amp;":"&amp;P40,IF(AND(P17&lt;&gt;"",P40=""),P17,""))</f>
        <v>PV_S</v>
      </c>
      <c r="X40" s="38" t="str">
        <f t="shared" si="34"/>
        <v>PV_S</v>
      </c>
      <c r="Y40" s="39" t="str">
        <f t="shared" si="34"/>
        <v>PV_M</v>
      </c>
      <c r="Z40" s="39" t="str">
        <f t="shared" si="34"/>
        <v>PV_M</v>
      </c>
      <c r="AA40" s="39" t="str">
        <f t="shared" si="34"/>
        <v>PV_M</v>
      </c>
    </row>
    <row r="41" spans="1:27" x14ac:dyDescent="0.4">
      <c r="A41" s="10">
        <v>2033</v>
      </c>
      <c r="B41">
        <f>'Figure Data'!B87</f>
        <v>0.127</v>
      </c>
      <c r="C41">
        <f>'Figure Data'!C87</f>
        <v>6.5000000000000002E-2</v>
      </c>
      <c r="D41">
        <f>'Figure Data'!D87</f>
        <v>0</v>
      </c>
      <c r="E41">
        <f>'Figure Data'!E87</f>
        <v>0</v>
      </c>
      <c r="F41">
        <f>'Figure Data'!F87</f>
        <v>0</v>
      </c>
      <c r="H41" s="10">
        <v>2033</v>
      </c>
      <c r="I41">
        <f t="shared" si="19"/>
        <v>0.48659003831417624</v>
      </c>
      <c r="J41">
        <f t="shared" si="10"/>
        <v>0.24904214559386975</v>
      </c>
      <c r="K41">
        <f t="shared" si="11"/>
        <v>0</v>
      </c>
      <c r="L41">
        <f t="shared" si="12"/>
        <v>0</v>
      </c>
      <c r="M41">
        <f t="shared" si="13"/>
        <v>0</v>
      </c>
      <c r="O41" s="10">
        <v>2033</v>
      </c>
      <c r="P41" t="str">
        <f t="shared" si="20"/>
        <v/>
      </c>
      <c r="Q41" t="str">
        <f t="shared" si="14"/>
        <v/>
      </c>
      <c r="R41" t="str">
        <f t="shared" si="15"/>
        <v/>
      </c>
      <c r="S41" t="str">
        <f t="shared" si="16"/>
        <v/>
      </c>
      <c r="T41" t="str">
        <f t="shared" si="17"/>
        <v/>
      </c>
      <c r="V41" s="10">
        <v>2033</v>
      </c>
      <c r="W41" s="38" t="str">
        <f t="shared" ref="W41:AA41" si="35">IF(AND(P18&lt;&gt;"",P41&lt;&gt;""),P18&amp;":"&amp;P41,IF(AND(P18&lt;&gt;"",P41=""),P18,""))</f>
        <v>PV_S</v>
      </c>
      <c r="X41" s="38" t="str">
        <f t="shared" si="35"/>
        <v>PV_S</v>
      </c>
      <c r="Y41" s="39" t="str">
        <f t="shared" si="35"/>
        <v>PV_M</v>
      </c>
      <c r="Z41" s="39" t="str">
        <f t="shared" si="35"/>
        <v>PV_M</v>
      </c>
      <c r="AA41" s="39" t="str">
        <f t="shared" si="35"/>
        <v>PV_M</v>
      </c>
    </row>
    <row r="42" spans="1:27" x14ac:dyDescent="0.4">
      <c r="A42" s="10">
        <v>2034</v>
      </c>
      <c r="B42">
        <f>'Figure Data'!B88</f>
        <v>0.186</v>
      </c>
      <c r="C42">
        <f>'Figure Data'!C88</f>
        <v>0.13900000000000001</v>
      </c>
      <c r="D42">
        <f>'Figure Data'!D88</f>
        <v>0</v>
      </c>
      <c r="E42">
        <f>'Figure Data'!E88</f>
        <v>0</v>
      </c>
      <c r="F42">
        <f>'Figure Data'!F88</f>
        <v>0</v>
      </c>
      <c r="H42" s="10">
        <v>2034</v>
      </c>
      <c r="I42">
        <f t="shared" si="19"/>
        <v>0.71264367816091956</v>
      </c>
      <c r="J42">
        <f t="shared" si="10"/>
        <v>0.53256704980842917</v>
      </c>
      <c r="K42">
        <f t="shared" si="11"/>
        <v>0</v>
      </c>
      <c r="L42">
        <f t="shared" si="12"/>
        <v>0</v>
      </c>
      <c r="M42">
        <f t="shared" si="13"/>
        <v>0</v>
      </c>
      <c r="O42" s="10">
        <v>2034</v>
      </c>
      <c r="P42" t="str">
        <f t="shared" si="20"/>
        <v>B_S</v>
      </c>
      <c r="Q42" t="str">
        <f t="shared" si="14"/>
        <v>B_S</v>
      </c>
      <c r="R42" t="str">
        <f t="shared" si="15"/>
        <v/>
      </c>
      <c r="S42" t="str">
        <f t="shared" si="16"/>
        <v/>
      </c>
      <c r="T42" t="str">
        <f t="shared" si="17"/>
        <v/>
      </c>
      <c r="V42" s="10">
        <v>2034</v>
      </c>
      <c r="W42" s="40" t="str">
        <f t="shared" ref="W42:AA42" si="36">IF(AND(P19&lt;&gt;"",P42&lt;&gt;""),P19&amp;":"&amp;P42,IF(AND(P19&lt;&gt;"",P42=""),P19,""))</f>
        <v>PV_S:B_S</v>
      </c>
      <c r="X42" s="40" t="str">
        <f t="shared" si="36"/>
        <v>PV_S:B_S</v>
      </c>
      <c r="Y42" s="39" t="str">
        <f t="shared" si="36"/>
        <v>PV_M</v>
      </c>
      <c r="Z42" s="39" t="str">
        <f t="shared" si="36"/>
        <v>PV_M</v>
      </c>
      <c r="AA42" s="39" t="str">
        <f t="shared" si="36"/>
        <v>PV_M</v>
      </c>
    </row>
    <row r="43" spans="1:27" x14ac:dyDescent="0.4">
      <c r="A43" s="10">
        <v>2035</v>
      </c>
      <c r="B43">
        <f>'Figure Data'!B89</f>
        <v>0.29699999999999999</v>
      </c>
      <c r="C43">
        <f>'Figure Data'!C89</f>
        <v>0.245</v>
      </c>
      <c r="D43">
        <f>'Figure Data'!D89</f>
        <v>0</v>
      </c>
      <c r="E43">
        <f>'Figure Data'!E89</f>
        <v>0</v>
      </c>
      <c r="F43">
        <f>'Figure Data'!F89</f>
        <v>0</v>
      </c>
      <c r="H43" s="10">
        <v>2035</v>
      </c>
      <c r="I43">
        <f t="shared" si="19"/>
        <v>1.1379310344827587</v>
      </c>
      <c r="J43">
        <f t="shared" si="10"/>
        <v>0.93869731800766276</v>
      </c>
      <c r="K43">
        <f t="shared" si="11"/>
        <v>0</v>
      </c>
      <c r="L43">
        <f t="shared" si="12"/>
        <v>0</v>
      </c>
      <c r="M43">
        <f t="shared" si="13"/>
        <v>0</v>
      </c>
      <c r="O43" s="10">
        <v>2035</v>
      </c>
      <c r="P43" t="str">
        <f t="shared" si="20"/>
        <v>B_S</v>
      </c>
      <c r="Q43" t="str">
        <f t="shared" si="14"/>
        <v>B_S</v>
      </c>
      <c r="R43" t="str">
        <f t="shared" si="15"/>
        <v/>
      </c>
      <c r="S43" t="str">
        <f t="shared" si="16"/>
        <v/>
      </c>
      <c r="T43" t="str">
        <f t="shared" si="17"/>
        <v/>
      </c>
      <c r="V43" s="10">
        <v>2035</v>
      </c>
      <c r="W43" s="40" t="str">
        <f t="shared" ref="W43:AA43" si="37">IF(AND(P20&lt;&gt;"",P43&lt;&gt;""),P20&amp;":"&amp;P43,IF(AND(P20&lt;&gt;"",P43=""),P20,""))</f>
        <v>PV_S:B_S</v>
      </c>
      <c r="X43" s="40" t="str">
        <f t="shared" si="37"/>
        <v>PV_S:B_S</v>
      </c>
      <c r="Y43" s="39" t="str">
        <f t="shared" si="37"/>
        <v>PV_M</v>
      </c>
      <c r="Z43" s="39" t="str">
        <f t="shared" si="37"/>
        <v>PV_M</v>
      </c>
      <c r="AA43" s="39" t="str">
        <f t="shared" si="37"/>
        <v>PV_M</v>
      </c>
    </row>
    <row r="44" spans="1:27" x14ac:dyDescent="0.4">
      <c r="A44" s="10">
        <v>2036</v>
      </c>
      <c r="B44">
        <f>'Figure Data'!B90</f>
        <v>0.48699999999999999</v>
      </c>
      <c r="C44">
        <f>'Figure Data'!C90</f>
        <v>0.30099999999999999</v>
      </c>
      <c r="D44">
        <f>'Figure Data'!D90</f>
        <v>0</v>
      </c>
      <c r="E44">
        <f>'Figure Data'!E90</f>
        <v>0</v>
      </c>
      <c r="F44">
        <f>'Figure Data'!F90</f>
        <v>0</v>
      </c>
      <c r="H44" s="10">
        <v>2036</v>
      </c>
      <c r="I44">
        <f t="shared" si="19"/>
        <v>1.8659003831417624</v>
      </c>
      <c r="J44">
        <f t="shared" si="10"/>
        <v>1.1532567049808429</v>
      </c>
      <c r="K44">
        <f t="shared" si="11"/>
        <v>0</v>
      </c>
      <c r="L44">
        <f t="shared" si="12"/>
        <v>0</v>
      </c>
      <c r="M44">
        <f t="shared" si="13"/>
        <v>0</v>
      </c>
      <c r="O44" s="10">
        <v>2036</v>
      </c>
      <c r="P44" t="str">
        <f t="shared" si="20"/>
        <v>B_S</v>
      </c>
      <c r="Q44" t="str">
        <f t="shared" si="14"/>
        <v>B_S</v>
      </c>
      <c r="R44" t="str">
        <f t="shared" si="15"/>
        <v/>
      </c>
      <c r="S44" t="str">
        <f t="shared" si="16"/>
        <v/>
      </c>
      <c r="T44" t="str">
        <f t="shared" si="17"/>
        <v/>
      </c>
      <c r="V44" s="10">
        <v>2036</v>
      </c>
      <c r="W44" s="40" t="str">
        <f t="shared" ref="W44:AA44" si="38">IF(AND(P21&lt;&gt;"",P44&lt;&gt;""),P21&amp;":"&amp;P44,IF(AND(P21&lt;&gt;"",P44=""),P21,""))</f>
        <v>PV_S:B_S</v>
      </c>
      <c r="X44" s="41" t="str">
        <f t="shared" si="38"/>
        <v>PV_M:B_S</v>
      </c>
      <c r="Y44" s="39" t="str">
        <f t="shared" si="38"/>
        <v>PV_M</v>
      </c>
      <c r="Z44" s="39" t="str">
        <f t="shared" si="38"/>
        <v>PV_M</v>
      </c>
      <c r="AA44" s="39" t="str">
        <f t="shared" si="38"/>
        <v>PV_M</v>
      </c>
    </row>
    <row r="45" spans="1:27" x14ac:dyDescent="0.4">
      <c r="A45" s="10">
        <v>2037</v>
      </c>
      <c r="B45">
        <f>'Figure Data'!B91</f>
        <v>0.64800000000000002</v>
      </c>
      <c r="C45">
        <f>'Figure Data'!C91</f>
        <v>0.378</v>
      </c>
      <c r="D45">
        <f>'Figure Data'!D91</f>
        <v>0</v>
      </c>
      <c r="E45">
        <f>'Figure Data'!E91</f>
        <v>0</v>
      </c>
      <c r="F45">
        <f>'Figure Data'!F91</f>
        <v>0</v>
      </c>
      <c r="H45" s="10">
        <v>2037</v>
      </c>
      <c r="I45">
        <f t="shared" si="19"/>
        <v>2.4827586206896552</v>
      </c>
      <c r="J45">
        <f t="shared" si="10"/>
        <v>1.4482758620689655</v>
      </c>
      <c r="K45">
        <f t="shared" si="11"/>
        <v>0</v>
      </c>
      <c r="L45">
        <f t="shared" si="12"/>
        <v>0</v>
      </c>
      <c r="M45">
        <f t="shared" si="13"/>
        <v>0</v>
      </c>
      <c r="O45" s="10">
        <v>2037</v>
      </c>
      <c r="P45" t="str">
        <f t="shared" si="20"/>
        <v>B_S</v>
      </c>
      <c r="Q45" t="str">
        <f t="shared" si="14"/>
        <v>B_S</v>
      </c>
      <c r="R45" t="str">
        <f t="shared" si="15"/>
        <v/>
      </c>
      <c r="S45" t="str">
        <f t="shared" si="16"/>
        <v/>
      </c>
      <c r="T45" t="str">
        <f t="shared" si="17"/>
        <v/>
      </c>
      <c r="V45" s="10">
        <v>2037</v>
      </c>
      <c r="W45" s="40" t="str">
        <f t="shared" ref="W45:AA45" si="39">IF(AND(P22&lt;&gt;"",P45&lt;&gt;""),P22&amp;":"&amp;P45,IF(AND(P22&lt;&gt;"",P45=""),P22,""))</f>
        <v>PV_S:B_S</v>
      </c>
      <c r="X45" s="41" t="str">
        <f t="shared" si="39"/>
        <v>PV_M:B_S</v>
      </c>
      <c r="Y45" s="39" t="str">
        <f t="shared" si="39"/>
        <v>PV_M</v>
      </c>
      <c r="Z45" s="39" t="str">
        <f t="shared" si="39"/>
        <v>PV_M</v>
      </c>
      <c r="AA45" s="39" t="str">
        <f t="shared" si="39"/>
        <v>PV_M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DCFA7-9DE6-4D68-A8DF-041792A46D94}">
  <dimension ref="A1:Q1"/>
  <sheetViews>
    <sheetView workbookViewId="0">
      <selection activeCell="J35" sqref="J35"/>
    </sheetView>
  </sheetViews>
  <sheetFormatPr defaultRowHeight="14.6" x14ac:dyDescent="0.4"/>
  <sheetData>
    <row r="1" spans="1:17" s="16" customFormat="1" ht="46.3" x14ac:dyDescent="1.2">
      <c r="A1" s="16" t="s">
        <v>11</v>
      </c>
      <c r="F1" s="16" t="s">
        <v>12</v>
      </c>
      <c r="K1" s="16" t="s">
        <v>13</v>
      </c>
      <c r="Q1" s="16" t="s">
        <v>28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929DC-0FB3-4939-B2B3-3C08FA4F968A}">
  <dimension ref="A1:N160"/>
  <sheetViews>
    <sheetView topLeftCell="A55" workbookViewId="0">
      <selection activeCell="A93" sqref="A93"/>
    </sheetView>
  </sheetViews>
  <sheetFormatPr defaultRowHeight="14.6" x14ac:dyDescent="0.4"/>
  <cols>
    <col min="1" max="1" width="12.15234375" style="10" customWidth="1"/>
    <col min="8" max="8" width="9.15234375" style="10"/>
  </cols>
  <sheetData>
    <row r="1" spans="1:14" s="28" customFormat="1" ht="35.6" x14ac:dyDescent="0.9">
      <c r="A1" s="34" t="s">
        <v>22</v>
      </c>
      <c r="B1" s="34"/>
      <c r="C1" s="34"/>
      <c r="D1" s="34"/>
      <c r="E1" s="34"/>
      <c r="F1" s="34"/>
      <c r="H1" s="17" t="s">
        <v>27</v>
      </c>
      <c r="J1" s="17"/>
      <c r="K1" s="17"/>
      <c r="L1" s="17"/>
      <c r="M1" s="17"/>
      <c r="N1" s="17"/>
    </row>
    <row r="2" spans="1:14" ht="97.3" x14ac:dyDescent="0.4">
      <c r="A2" s="18" t="s">
        <v>0</v>
      </c>
      <c r="B2" s="19" t="s">
        <v>14</v>
      </c>
      <c r="C2" s="20" t="s">
        <v>15</v>
      </c>
      <c r="D2" s="21" t="s">
        <v>16</v>
      </c>
      <c r="E2" s="21" t="s">
        <v>17</v>
      </c>
      <c r="F2" s="21" t="s">
        <v>18</v>
      </c>
      <c r="H2" s="21" t="s">
        <v>7</v>
      </c>
      <c r="I2" s="18" t="s">
        <v>0</v>
      </c>
      <c r="J2" s="19" t="s">
        <v>14</v>
      </c>
      <c r="K2" s="20" t="s">
        <v>15</v>
      </c>
      <c r="L2" s="21" t="s">
        <v>16</v>
      </c>
      <c r="M2" s="21" t="s">
        <v>17</v>
      </c>
      <c r="N2" s="21" t="s">
        <v>18</v>
      </c>
    </row>
    <row r="3" spans="1:14" x14ac:dyDescent="0.4">
      <c r="A3" s="10">
        <v>2018</v>
      </c>
      <c r="B3">
        <f>'Scenario Data'!C3</f>
        <v>1378.1342389457</v>
      </c>
      <c r="C3">
        <f>'Scenario Data'!C27</f>
        <v>1328.5687436718799</v>
      </c>
      <c r="D3">
        <f>'Scenario Data'!C51</f>
        <v>1077.65820334146</v>
      </c>
      <c r="E3">
        <f>'Scenario Data'!C75</f>
        <v>1003.12831816605</v>
      </c>
      <c r="F3">
        <f>'Scenario Data'!C99</f>
        <v>976.39097514191599</v>
      </c>
      <c r="H3" s="28">
        <v>1466.1483350000001</v>
      </c>
      <c r="I3" s="10">
        <v>2018</v>
      </c>
      <c r="J3" s="4">
        <f t="shared" ref="J3:J22" si="0">B3/$H3</f>
        <v>0.93996917368234767</v>
      </c>
      <c r="K3" s="4">
        <f t="shared" ref="K3:K22" si="1">C3/$H3</f>
        <v>0.90616257029127945</v>
      </c>
      <c r="L3" s="4">
        <f t="shared" ref="L3:L22" si="2">D3/$H3</f>
        <v>0.73502672111376777</v>
      </c>
      <c r="M3" s="4">
        <f t="shared" ref="M3:M22" si="3">E3/$H3</f>
        <v>0.6841929252445319</v>
      </c>
      <c r="N3" s="4">
        <f t="shared" ref="N3:N22" si="4">F3/$H3</f>
        <v>0.66595647373014</v>
      </c>
    </row>
    <row r="4" spans="1:14" x14ac:dyDescent="0.4">
      <c r="A4" s="10">
        <v>2019</v>
      </c>
      <c r="B4">
        <f>'Scenario Data'!C4</f>
        <v>1340.7540400461901</v>
      </c>
      <c r="C4">
        <f>'Scenario Data'!C28</f>
        <v>1288.3551130447099</v>
      </c>
      <c r="D4">
        <f>'Scenario Data'!C52</f>
        <v>1033.98210515755</v>
      </c>
      <c r="E4">
        <f>'Scenario Data'!C76</f>
        <v>970.28953208069402</v>
      </c>
      <c r="F4">
        <f>'Scenario Data'!C100</f>
        <v>945.73700135423303</v>
      </c>
      <c r="H4" s="28">
        <v>1466.1483350000001</v>
      </c>
      <c r="I4" s="10">
        <v>2019</v>
      </c>
      <c r="J4" s="4">
        <f t="shared" si="0"/>
        <v>0.9144736641167962</v>
      </c>
      <c r="K4" s="4">
        <f t="shared" si="1"/>
        <v>0.87873449247187518</v>
      </c>
      <c r="L4" s="4">
        <f t="shared" si="2"/>
        <v>0.70523703534918925</v>
      </c>
      <c r="M4" s="4">
        <f t="shared" si="3"/>
        <v>0.66179492819237418</v>
      </c>
      <c r="N4" s="4">
        <f t="shared" si="4"/>
        <v>0.64504864806481743</v>
      </c>
    </row>
    <row r="5" spans="1:14" x14ac:dyDescent="0.4">
      <c r="A5" s="10">
        <v>2020</v>
      </c>
      <c r="B5">
        <f>'Scenario Data'!C5</f>
        <v>1320.0420629902701</v>
      </c>
      <c r="C5">
        <f>'Scenario Data'!C29</f>
        <v>1246.72171201166</v>
      </c>
      <c r="D5">
        <f>'Scenario Data'!C53</f>
        <v>1000.91788605452</v>
      </c>
      <c r="E5">
        <f>'Scenario Data'!C77</f>
        <v>945.65977819076602</v>
      </c>
      <c r="F5">
        <f>'Scenario Data'!C101</f>
        <v>934.02089916583896</v>
      </c>
      <c r="H5" s="28">
        <v>1466.1483350000001</v>
      </c>
      <c r="I5" s="10">
        <v>2020</v>
      </c>
      <c r="J5" s="4">
        <f t="shared" si="0"/>
        <v>0.90034686905692252</v>
      </c>
      <c r="K5" s="4">
        <f t="shared" si="1"/>
        <v>0.85033804714695527</v>
      </c>
      <c r="L5" s="4">
        <f t="shared" si="2"/>
        <v>0.68268527962726222</v>
      </c>
      <c r="M5" s="4">
        <f t="shared" si="3"/>
        <v>0.64499597729363856</v>
      </c>
      <c r="N5" s="4">
        <f t="shared" si="4"/>
        <v>0.63705757246304751</v>
      </c>
    </row>
    <row r="6" spans="1:14" x14ac:dyDescent="0.4">
      <c r="A6" s="10">
        <v>2021</v>
      </c>
      <c r="B6">
        <f>'Scenario Data'!C6</f>
        <v>1284.5262965336699</v>
      </c>
      <c r="C6">
        <f>'Scenario Data'!C30</f>
        <v>1203.5103708779</v>
      </c>
      <c r="D6">
        <f>'Scenario Data'!C54</f>
        <v>975.47126817433298</v>
      </c>
      <c r="E6">
        <f>'Scenario Data'!C78</f>
        <v>928.77352578130103</v>
      </c>
      <c r="F6">
        <f>'Scenario Data'!C102</f>
        <v>925.14850612871101</v>
      </c>
      <c r="H6" s="28">
        <v>1466.1483350000001</v>
      </c>
      <c r="I6" s="10">
        <v>2021</v>
      </c>
      <c r="J6" s="4">
        <f t="shared" si="0"/>
        <v>0.87612301284212812</v>
      </c>
      <c r="K6" s="4">
        <f t="shared" si="1"/>
        <v>0.82086535321673293</v>
      </c>
      <c r="L6" s="4">
        <f t="shared" si="2"/>
        <v>0.66532917910678724</v>
      </c>
      <c r="M6" s="4">
        <f t="shared" si="3"/>
        <v>0.63347855302874312</v>
      </c>
      <c r="N6" s="4">
        <f t="shared" si="4"/>
        <v>0.63100607492673033</v>
      </c>
    </row>
    <row r="7" spans="1:14" x14ac:dyDescent="0.4">
      <c r="A7" s="10">
        <v>2022</v>
      </c>
      <c r="B7">
        <f>'Scenario Data'!C7</f>
        <v>1267.1568410434299</v>
      </c>
      <c r="C7">
        <f>'Scenario Data'!C31</f>
        <v>1171.03183452644</v>
      </c>
      <c r="D7">
        <f>'Scenario Data'!C55</f>
        <v>959.82323787358405</v>
      </c>
      <c r="E7">
        <f>'Scenario Data'!C79</f>
        <v>925.70424866819906</v>
      </c>
      <c r="F7">
        <f>'Scenario Data'!C103</f>
        <v>921.96527151411897</v>
      </c>
      <c r="H7" s="28">
        <v>1466.1483350000001</v>
      </c>
      <c r="I7" s="10">
        <v>2022</v>
      </c>
      <c r="J7" s="4">
        <f t="shared" si="0"/>
        <v>0.86427601545748767</v>
      </c>
      <c r="K7" s="4">
        <f t="shared" si="1"/>
        <v>0.79871306781959406</v>
      </c>
      <c r="L7" s="4">
        <f t="shared" si="2"/>
        <v>0.65465629565618544</v>
      </c>
      <c r="M7" s="4">
        <f t="shared" si="3"/>
        <v>0.63138512425361037</v>
      </c>
      <c r="N7" s="4">
        <f t="shared" si="4"/>
        <v>0.62883492038622335</v>
      </c>
    </row>
    <row r="8" spans="1:14" x14ac:dyDescent="0.4">
      <c r="A8" s="10">
        <v>2023</v>
      </c>
      <c r="B8">
        <f>'Scenario Data'!C8</f>
        <v>1249.55321227023</v>
      </c>
      <c r="C8">
        <f>'Scenario Data'!C32</f>
        <v>1155.6870710149501</v>
      </c>
      <c r="D8">
        <f>'Scenario Data'!C56</f>
        <v>955.79056183566695</v>
      </c>
      <c r="E8">
        <f>'Scenario Data'!C80</f>
        <v>920.87161404563801</v>
      </c>
      <c r="F8">
        <f>'Scenario Data'!C104</f>
        <v>920.08844350790105</v>
      </c>
      <c r="H8" s="28">
        <v>1466.1483350000001</v>
      </c>
      <c r="I8" s="10">
        <v>2023</v>
      </c>
      <c r="J8" s="4">
        <f t="shared" si="0"/>
        <v>0.85226929802449347</v>
      </c>
      <c r="K8" s="4">
        <f t="shared" si="1"/>
        <v>0.78824703028084131</v>
      </c>
      <c r="L8" s="4">
        <f t="shared" si="2"/>
        <v>0.65190577175512521</v>
      </c>
      <c r="M8" s="4">
        <f t="shared" si="3"/>
        <v>0.62808898121869638</v>
      </c>
      <c r="N8" s="4">
        <f t="shared" si="4"/>
        <v>0.62755481252713829</v>
      </c>
    </row>
    <row r="9" spans="1:14" x14ac:dyDescent="0.4">
      <c r="A9" s="10">
        <v>2024</v>
      </c>
      <c r="B9">
        <f>'Scenario Data'!C9</f>
        <v>1235.8928478529799</v>
      </c>
      <c r="C9">
        <f>'Scenario Data'!C33</f>
        <v>1146.61606699292</v>
      </c>
      <c r="D9">
        <f>'Scenario Data'!C57</f>
        <v>950.59162049131703</v>
      </c>
      <c r="E9">
        <f>'Scenario Data'!C81</f>
        <v>919.59859183539095</v>
      </c>
      <c r="F9">
        <f>'Scenario Data'!C105</f>
        <v>918.35821023372398</v>
      </c>
      <c r="H9" s="28">
        <v>1466.1483350000001</v>
      </c>
      <c r="I9" s="10">
        <v>2024</v>
      </c>
      <c r="J9" s="4">
        <f t="shared" si="0"/>
        <v>0.84295212042987444</v>
      </c>
      <c r="K9" s="4">
        <f t="shared" si="1"/>
        <v>0.7820600682896931</v>
      </c>
      <c r="L9" s="4">
        <f t="shared" si="2"/>
        <v>0.6483597858407123</v>
      </c>
      <c r="M9" s="4">
        <f t="shared" si="3"/>
        <v>0.62722070467405389</v>
      </c>
      <c r="N9" s="4">
        <f t="shared" si="4"/>
        <v>0.62637469095766762</v>
      </c>
    </row>
    <row r="10" spans="1:14" x14ac:dyDescent="0.4">
      <c r="A10" s="10">
        <v>2025</v>
      </c>
      <c r="B10">
        <f>'Scenario Data'!C10</f>
        <v>1224.71378570567</v>
      </c>
      <c r="C10">
        <f>'Scenario Data'!C34</f>
        <v>1135.3030265996599</v>
      </c>
      <c r="D10">
        <f>'Scenario Data'!C58</f>
        <v>945.75114474300301</v>
      </c>
      <c r="E10">
        <f>'Scenario Data'!C82</f>
        <v>917.29270856055803</v>
      </c>
      <c r="F10">
        <f>'Scenario Data'!C106</f>
        <v>916.68826244286697</v>
      </c>
      <c r="H10" s="28">
        <v>1466.1483350000001</v>
      </c>
      <c r="I10" s="10">
        <v>2025</v>
      </c>
      <c r="J10" s="4">
        <f t="shared" si="0"/>
        <v>0.83532733794338077</v>
      </c>
      <c r="K10" s="4">
        <f t="shared" si="1"/>
        <v>0.77434390470433534</v>
      </c>
      <c r="L10" s="4">
        <f t="shared" si="2"/>
        <v>0.64505829469362863</v>
      </c>
      <c r="M10" s="4">
        <f t="shared" si="3"/>
        <v>0.62564795571012799</v>
      </c>
      <c r="N10" s="4">
        <f t="shared" si="4"/>
        <v>0.62523568765834792</v>
      </c>
    </row>
    <row r="11" spans="1:14" x14ac:dyDescent="0.4">
      <c r="A11" s="10">
        <v>2026</v>
      </c>
      <c r="B11">
        <f>'Scenario Data'!C11</f>
        <v>1213.6975116787401</v>
      </c>
      <c r="C11">
        <f>'Scenario Data'!C35</f>
        <v>1128.16139764988</v>
      </c>
      <c r="D11">
        <f>'Scenario Data'!C59</f>
        <v>943.66680009423703</v>
      </c>
      <c r="E11">
        <f>'Scenario Data'!C83</f>
        <v>916.48256178094096</v>
      </c>
      <c r="F11">
        <f>'Scenario Data'!C107</f>
        <v>916.33372561709905</v>
      </c>
      <c r="H11" s="28">
        <v>1466.1483350000001</v>
      </c>
      <c r="I11" s="10">
        <v>2026</v>
      </c>
      <c r="J11" s="4">
        <f t="shared" si="0"/>
        <v>0.827813586596434</v>
      </c>
      <c r="K11" s="4">
        <f t="shared" si="1"/>
        <v>0.76947289078350989</v>
      </c>
      <c r="L11" s="4">
        <f t="shared" si="2"/>
        <v>0.643636648193743</v>
      </c>
      <c r="M11" s="4">
        <f t="shared" si="3"/>
        <v>0.62509538762388661</v>
      </c>
      <c r="N11" s="4">
        <f t="shared" si="4"/>
        <v>0.62499387254503069</v>
      </c>
    </row>
    <row r="12" spans="1:14" x14ac:dyDescent="0.4">
      <c r="A12" s="10">
        <v>2027</v>
      </c>
      <c r="B12">
        <f>'Scenario Data'!C12</f>
        <v>1211.4761233235099</v>
      </c>
      <c r="C12">
        <f>'Scenario Data'!C36</f>
        <v>1126.5233034447499</v>
      </c>
      <c r="D12">
        <f>'Scenario Data'!C60</f>
        <v>943.43554518472104</v>
      </c>
      <c r="E12">
        <f>'Scenario Data'!C84</f>
        <v>916.79658896528395</v>
      </c>
      <c r="F12">
        <f>'Scenario Data'!C108</f>
        <v>917.14322992146106</v>
      </c>
      <c r="H12" s="28">
        <v>1466.1483350000001</v>
      </c>
      <c r="I12" s="10">
        <v>2027</v>
      </c>
      <c r="J12" s="4">
        <f t="shared" si="0"/>
        <v>0.82629846817205566</v>
      </c>
      <c r="K12" s="4">
        <f t="shared" si="1"/>
        <v>0.76835561351624759</v>
      </c>
      <c r="L12" s="4">
        <f t="shared" si="2"/>
        <v>0.64347891864892437</v>
      </c>
      <c r="M12" s="4">
        <f t="shared" si="3"/>
        <v>0.62530957276248855</v>
      </c>
      <c r="N12" s="4">
        <f t="shared" si="4"/>
        <v>0.62554600242509639</v>
      </c>
    </row>
    <row r="13" spans="1:14" x14ac:dyDescent="0.4">
      <c r="A13" s="10">
        <v>2028</v>
      </c>
      <c r="B13">
        <f>'Scenario Data'!C13</f>
        <v>1201.8982682031401</v>
      </c>
      <c r="C13">
        <f>'Scenario Data'!C37</f>
        <v>1102.6003274278801</v>
      </c>
      <c r="D13">
        <f>'Scenario Data'!C61</f>
        <v>941.38928665834703</v>
      </c>
      <c r="E13">
        <f>'Scenario Data'!C85</f>
        <v>917.37134429840501</v>
      </c>
      <c r="F13">
        <f>'Scenario Data'!C109</f>
        <v>917.721552544818</v>
      </c>
      <c r="H13" s="28">
        <v>1466.1483350000001</v>
      </c>
      <c r="I13" s="10">
        <v>2028</v>
      </c>
      <c r="J13" s="4">
        <f t="shared" si="0"/>
        <v>0.81976580371258279</v>
      </c>
      <c r="K13" s="4">
        <f t="shared" si="1"/>
        <v>0.7520387269872526</v>
      </c>
      <c r="L13" s="4">
        <f t="shared" si="2"/>
        <v>0.64208324914023585</v>
      </c>
      <c r="M13" s="4">
        <f t="shared" si="3"/>
        <v>0.62570158994069647</v>
      </c>
      <c r="N13" s="4">
        <f t="shared" si="4"/>
        <v>0.6259404527065251</v>
      </c>
    </row>
    <row r="14" spans="1:14" x14ac:dyDescent="0.4">
      <c r="A14" s="10">
        <v>2029</v>
      </c>
      <c r="B14">
        <f>'Scenario Data'!C14</f>
        <v>1188.9502729307901</v>
      </c>
      <c r="C14">
        <f>'Scenario Data'!C38</f>
        <v>1054.8632034939601</v>
      </c>
      <c r="D14">
        <f>'Scenario Data'!C62</f>
        <v>932.60224156268896</v>
      </c>
      <c r="E14">
        <f>'Scenario Data'!C86</f>
        <v>918.19889100355704</v>
      </c>
      <c r="F14">
        <f>'Scenario Data'!C110</f>
        <v>918.55358052689803</v>
      </c>
      <c r="H14" s="28">
        <v>1466.1483350000001</v>
      </c>
      <c r="I14" s="10">
        <v>2029</v>
      </c>
      <c r="J14" s="4">
        <f t="shared" si="0"/>
        <v>0.81093450406625467</v>
      </c>
      <c r="K14" s="4">
        <f t="shared" si="1"/>
        <v>0.71947918113889886</v>
      </c>
      <c r="L14" s="4">
        <f t="shared" si="2"/>
        <v>0.63608996395490158</v>
      </c>
      <c r="M14" s="4">
        <f t="shared" si="3"/>
        <v>0.62626602580669777</v>
      </c>
      <c r="N14" s="4">
        <f t="shared" si="4"/>
        <v>0.6265079450688037</v>
      </c>
    </row>
    <row r="15" spans="1:14" x14ac:dyDescent="0.4">
      <c r="A15" s="10">
        <v>2030</v>
      </c>
      <c r="B15">
        <f>'Scenario Data'!C15</f>
        <v>1163.04741468467</v>
      </c>
      <c r="C15">
        <f>'Scenario Data'!C39</f>
        <v>1021.1843939296</v>
      </c>
      <c r="D15">
        <f>'Scenario Data'!C63</f>
        <v>927.94829302938501</v>
      </c>
      <c r="E15">
        <f>'Scenario Data'!C87</f>
        <v>919.03828963782405</v>
      </c>
      <c r="F15">
        <f>'Scenario Data'!C111</f>
        <v>919.40006174684197</v>
      </c>
      <c r="H15" s="28">
        <v>1466.1483350000001</v>
      </c>
      <c r="I15" s="10">
        <v>2030</v>
      </c>
      <c r="J15" s="4">
        <f t="shared" si="0"/>
        <v>0.79326722059447685</v>
      </c>
      <c r="K15" s="4">
        <f t="shared" si="1"/>
        <v>0.69650823832201125</v>
      </c>
      <c r="L15" s="4">
        <f t="shared" si="2"/>
        <v>0.63291569541589732</v>
      </c>
      <c r="M15" s="4">
        <f t="shared" si="3"/>
        <v>0.62683854539030937</v>
      </c>
      <c r="N15" s="4">
        <f t="shared" si="4"/>
        <v>0.62708529539532709</v>
      </c>
    </row>
    <row r="16" spans="1:14" x14ac:dyDescent="0.4">
      <c r="A16" s="10">
        <v>2031</v>
      </c>
      <c r="B16">
        <f>'Scenario Data'!C16</f>
        <v>1142.0487337791899</v>
      </c>
      <c r="C16">
        <f>'Scenario Data'!C40</f>
        <v>996.82517107865601</v>
      </c>
      <c r="D16">
        <f>'Scenario Data'!C64</f>
        <v>924.77176857647896</v>
      </c>
      <c r="E16">
        <f>'Scenario Data'!C88</f>
        <v>919.89081802021701</v>
      </c>
      <c r="F16">
        <f>'Scenario Data'!C112</f>
        <v>920.25705208437898</v>
      </c>
      <c r="H16" s="28">
        <v>1466.1483350000001</v>
      </c>
      <c r="I16" s="10">
        <v>2031</v>
      </c>
      <c r="J16" s="4">
        <f t="shared" si="0"/>
        <v>0.77894487652860156</v>
      </c>
      <c r="K16" s="4">
        <f t="shared" si="1"/>
        <v>0.67989380561459767</v>
      </c>
      <c r="L16" s="4">
        <f t="shared" si="2"/>
        <v>0.63074911760308272</v>
      </c>
      <c r="M16" s="4">
        <f t="shared" si="3"/>
        <v>0.62742002023977805</v>
      </c>
      <c r="N16" s="4">
        <f t="shared" si="4"/>
        <v>0.62766981356247209</v>
      </c>
    </row>
    <row r="17" spans="1:14" x14ac:dyDescent="0.4">
      <c r="A17" s="10">
        <v>2032</v>
      </c>
      <c r="B17">
        <f>'Scenario Data'!C17</f>
        <v>1126.3872485120301</v>
      </c>
      <c r="C17">
        <f>'Scenario Data'!C41</f>
        <v>977.63270289623802</v>
      </c>
      <c r="D17">
        <f>'Scenario Data'!C65</f>
        <v>922.13386506030395</v>
      </c>
      <c r="E17">
        <f>'Scenario Data'!C89</f>
        <v>920.75450543053205</v>
      </c>
      <c r="F17">
        <f>'Scenario Data'!C113</f>
        <v>921.12487614940903</v>
      </c>
      <c r="H17" s="28">
        <v>1466.1483350000001</v>
      </c>
      <c r="I17" s="10">
        <v>2032</v>
      </c>
      <c r="J17" s="4">
        <f t="shared" si="0"/>
        <v>0.76826281599401058</v>
      </c>
      <c r="K17" s="4">
        <f t="shared" si="1"/>
        <v>0.66680340560236562</v>
      </c>
      <c r="L17" s="4">
        <f t="shared" si="2"/>
        <v>0.6289499111700072</v>
      </c>
      <c r="M17" s="4">
        <f t="shared" si="3"/>
        <v>0.62800910620720518</v>
      </c>
      <c r="N17" s="4">
        <f t="shared" si="4"/>
        <v>0.62826172097341637</v>
      </c>
    </row>
    <row r="18" spans="1:14" x14ac:dyDescent="0.4">
      <c r="A18" s="10">
        <v>2033</v>
      </c>
      <c r="B18">
        <f>'Scenario Data'!C18</f>
        <v>1093.21425234101</v>
      </c>
      <c r="C18">
        <f>'Scenario Data'!C42</f>
        <v>958.66141742662796</v>
      </c>
      <c r="D18">
        <f>'Scenario Data'!C66</f>
        <v>921.520310036208</v>
      </c>
      <c r="E18">
        <f>'Scenario Data'!C90</f>
        <v>921.62925435855402</v>
      </c>
      <c r="F18">
        <f>'Scenario Data'!C114</f>
        <v>922.00455915990801</v>
      </c>
      <c r="H18" s="28">
        <v>1466.1483350000001</v>
      </c>
      <c r="I18" s="10">
        <v>2033</v>
      </c>
      <c r="J18" s="4">
        <f t="shared" si="0"/>
        <v>0.74563686786917771</v>
      </c>
      <c r="K18" s="4">
        <f t="shared" si="1"/>
        <v>0.65386386530025142</v>
      </c>
      <c r="L18" s="4">
        <f t="shared" si="2"/>
        <v>0.62853143030456593</v>
      </c>
      <c r="M18" s="4">
        <f t="shared" si="3"/>
        <v>0.62860573678484855</v>
      </c>
      <c r="N18" s="4">
        <f t="shared" si="4"/>
        <v>0.62886171688753989</v>
      </c>
    </row>
    <row r="19" spans="1:14" x14ac:dyDescent="0.4">
      <c r="A19" s="10">
        <v>2034</v>
      </c>
      <c r="B19">
        <f>'Scenario Data'!C19</f>
        <v>1066.85336343937</v>
      </c>
      <c r="C19">
        <f>'Scenario Data'!C43</f>
        <v>926.00364490259801</v>
      </c>
      <c r="D19">
        <f>'Scenario Data'!C67</f>
        <v>922.18010025002798</v>
      </c>
      <c r="E19">
        <f>'Scenario Data'!C91</f>
        <v>922.51579068199499</v>
      </c>
      <c r="F19">
        <f>'Scenario Data'!C115</f>
        <v>922.89683666162898</v>
      </c>
      <c r="H19" s="28">
        <v>1466.1483350000001</v>
      </c>
      <c r="I19" s="10">
        <v>2034</v>
      </c>
      <c r="J19" s="4">
        <f t="shared" si="0"/>
        <v>0.72765718036256544</v>
      </c>
      <c r="K19" s="4">
        <f t="shared" si="1"/>
        <v>0.63158933021780361</v>
      </c>
      <c r="L19" s="4">
        <f t="shared" si="2"/>
        <v>0.62898144630776931</v>
      </c>
      <c r="M19" s="4">
        <f t="shared" si="3"/>
        <v>0.62921040706429954</v>
      </c>
      <c r="N19" s="4">
        <f t="shared" si="4"/>
        <v>0.62947030299061035</v>
      </c>
    </row>
    <row r="20" spans="1:14" x14ac:dyDescent="0.4">
      <c r="A20" s="10">
        <v>2035</v>
      </c>
      <c r="B20">
        <f>'Scenario Data'!C20</f>
        <v>1022.94233858291</v>
      </c>
      <c r="C20">
        <f>'Scenario Data'!C44</f>
        <v>884.71267337968402</v>
      </c>
      <c r="D20">
        <f>'Scenario Data'!C68</f>
        <v>921.83237090318198</v>
      </c>
      <c r="E20">
        <f>'Scenario Data'!C92</f>
        <v>923.41531653603499</v>
      </c>
      <c r="F20">
        <f>'Scenario Data'!C116</f>
        <v>923.801430121257</v>
      </c>
      <c r="H20" s="28">
        <v>1466.1483350000001</v>
      </c>
      <c r="I20" s="10">
        <v>2035</v>
      </c>
      <c r="J20" s="4">
        <f t="shared" si="0"/>
        <v>0.69770726069331168</v>
      </c>
      <c r="K20" s="4">
        <f t="shared" si="1"/>
        <v>0.60342644209986018</v>
      </c>
      <c r="L20" s="4">
        <f t="shared" si="2"/>
        <v>0.62874427429826318</v>
      </c>
      <c r="M20" s="4">
        <f t="shared" si="3"/>
        <v>0.62982393697294958</v>
      </c>
      <c r="N20" s="4">
        <f t="shared" si="4"/>
        <v>0.63008728930641045</v>
      </c>
    </row>
    <row r="21" spans="1:14" x14ac:dyDescent="0.4">
      <c r="A21" s="10">
        <v>2036</v>
      </c>
      <c r="B21">
        <f>'Scenario Data'!C21</f>
        <v>954.872015642355</v>
      </c>
      <c r="C21">
        <f>'Scenario Data'!C45</f>
        <v>866.65889641030697</v>
      </c>
      <c r="D21">
        <f>'Scenario Data'!C69</f>
        <v>921.853384172147</v>
      </c>
      <c r="E21">
        <f>'Scenario Data'!C93</f>
        <v>924.32491793217105</v>
      </c>
      <c r="F21">
        <f>'Scenario Data'!C117</f>
        <v>924.71487139640601</v>
      </c>
      <c r="H21" s="28">
        <v>1466.1483350000001</v>
      </c>
      <c r="I21" s="10">
        <v>2036</v>
      </c>
      <c r="J21" s="4">
        <f t="shared" si="0"/>
        <v>0.65127926884857457</v>
      </c>
      <c r="K21" s="4">
        <f t="shared" si="1"/>
        <v>0.59111269693615753</v>
      </c>
      <c r="L21" s="4">
        <f t="shared" si="2"/>
        <v>0.62875860659224969</v>
      </c>
      <c r="M21" s="4">
        <f t="shared" si="3"/>
        <v>0.63044433899805297</v>
      </c>
      <c r="N21" s="4">
        <f t="shared" si="4"/>
        <v>0.63071031035642511</v>
      </c>
    </row>
    <row r="22" spans="1:14" x14ac:dyDescent="0.4">
      <c r="A22" s="10">
        <v>2037</v>
      </c>
      <c r="B22">
        <f>'Scenario Data'!C22</f>
        <v>904.16239404464704</v>
      </c>
      <c r="C22">
        <f>'Scenario Data'!C46</f>
        <v>844.59150804310798</v>
      </c>
      <c r="D22">
        <f>'Scenario Data'!C70</f>
        <v>922.66587309324905</v>
      </c>
      <c r="E22">
        <f>'Scenario Data'!C94</f>
        <v>925.243532145019</v>
      </c>
      <c r="F22">
        <f>'Scenario Data'!C118</f>
        <v>925.63833534274602</v>
      </c>
      <c r="H22" s="28">
        <v>1466.1483350000001</v>
      </c>
      <c r="I22" s="10">
        <v>2037</v>
      </c>
      <c r="J22" s="4">
        <f t="shared" si="0"/>
        <v>0.6166923035414742</v>
      </c>
      <c r="K22" s="4">
        <f t="shared" si="1"/>
        <v>0.57606143108508046</v>
      </c>
      <c r="L22" s="4">
        <f t="shared" si="2"/>
        <v>0.62931277215770187</v>
      </c>
      <c r="M22" s="4">
        <f t="shared" si="3"/>
        <v>0.63107088829795588</v>
      </c>
      <c r="N22" s="4">
        <f t="shared" si="4"/>
        <v>0.63134016746180455</v>
      </c>
    </row>
    <row r="24" spans="1:14" s="28" customFormat="1" ht="35.6" x14ac:dyDescent="0.9">
      <c r="A24" s="17" t="s">
        <v>23</v>
      </c>
      <c r="B24" s="17"/>
      <c r="C24" s="17"/>
      <c r="D24" s="17"/>
      <c r="E24" s="17"/>
      <c r="F24" s="17"/>
      <c r="H24" s="22" t="s">
        <v>26</v>
      </c>
    </row>
    <row r="25" spans="1:14" ht="37.299999999999997" x14ac:dyDescent="0.4">
      <c r="A25" s="18" t="s">
        <v>0</v>
      </c>
      <c r="B25" s="19" t="s">
        <v>14</v>
      </c>
      <c r="C25" s="20" t="s">
        <v>15</v>
      </c>
      <c r="D25" s="21" t="s">
        <v>16</v>
      </c>
      <c r="E25" s="21" t="s">
        <v>17</v>
      </c>
      <c r="F25" s="21" t="s">
        <v>18</v>
      </c>
      <c r="G25" s="2"/>
      <c r="H25" s="18" t="s">
        <v>0</v>
      </c>
      <c r="I25" s="19" t="s">
        <v>14</v>
      </c>
      <c r="J25" s="20" t="s">
        <v>15</v>
      </c>
      <c r="K25" s="21" t="s">
        <v>16</v>
      </c>
      <c r="L25" s="21" t="s">
        <v>17</v>
      </c>
      <c r="M25" s="21" t="s">
        <v>18</v>
      </c>
    </row>
    <row r="26" spans="1:14" x14ac:dyDescent="0.4">
      <c r="A26" s="10">
        <v>2018</v>
      </c>
      <c r="B26">
        <f>'Scenario Data'!E3</f>
        <v>0</v>
      </c>
      <c r="C26">
        <f>'Scenario Data'!E27</f>
        <v>0</v>
      </c>
      <c r="D26">
        <f>'Scenario Data'!E51</f>
        <v>84.491034689743202</v>
      </c>
      <c r="E26">
        <f>'Scenario Data'!E75</f>
        <v>284.44507898829698</v>
      </c>
      <c r="F26">
        <f>'Scenario Data'!E99</f>
        <v>423.48425335506698</v>
      </c>
      <c r="H26" s="10">
        <v>2018</v>
      </c>
      <c r="I26" s="29">
        <f t="shared" ref="I26:I45" si="5">B26/B3</f>
        <v>0</v>
      </c>
      <c r="J26" s="29">
        <f t="shared" ref="J26:J45" si="6">C26/C3</f>
        <v>0</v>
      </c>
      <c r="K26" s="29">
        <f t="shared" ref="K26:K45" si="7">D26/D3</f>
        <v>7.8402441913182283E-2</v>
      </c>
      <c r="L26" s="29">
        <f t="shared" ref="L26:L45" si="8">E26/E3</f>
        <v>0.28355801928543717</v>
      </c>
      <c r="M26" s="29">
        <f t="shared" ref="M26:M45" si="9">F26/F3</f>
        <v>0.43372405535960079</v>
      </c>
    </row>
    <row r="27" spans="1:14" x14ac:dyDescent="0.4">
      <c r="A27" s="10">
        <v>2019</v>
      </c>
      <c r="B27">
        <f>'Scenario Data'!E4</f>
        <v>0</v>
      </c>
      <c r="C27">
        <f>'Scenario Data'!E28</f>
        <v>0</v>
      </c>
      <c r="D27">
        <f>'Scenario Data'!E52</f>
        <v>178.88355508203</v>
      </c>
      <c r="E27">
        <f>'Scenario Data'!E76</f>
        <v>468.88541776176402</v>
      </c>
      <c r="F27">
        <f>'Scenario Data'!E100</f>
        <v>674.15853343317997</v>
      </c>
      <c r="H27" s="10">
        <v>2019</v>
      </c>
      <c r="I27" s="29">
        <f t="shared" si="5"/>
        <v>0</v>
      </c>
      <c r="J27" s="29">
        <f t="shared" si="6"/>
        <v>0</v>
      </c>
      <c r="K27" s="29">
        <f t="shared" si="7"/>
        <v>0.17300449803700726</v>
      </c>
      <c r="L27" s="29">
        <f t="shared" si="8"/>
        <v>0.48324278708467938</v>
      </c>
      <c r="M27" s="29">
        <f t="shared" si="9"/>
        <v>0.71283933320556281</v>
      </c>
    </row>
    <row r="28" spans="1:14" x14ac:dyDescent="0.4">
      <c r="A28" s="10">
        <v>2020</v>
      </c>
      <c r="B28">
        <f>'Scenario Data'!E5</f>
        <v>0</v>
      </c>
      <c r="C28">
        <f>'Scenario Data'!E29</f>
        <v>4.60606320434876E-2</v>
      </c>
      <c r="D28">
        <f>'Scenario Data'!E53</f>
        <v>298.13365442655601</v>
      </c>
      <c r="E28">
        <f>'Scenario Data'!E77</f>
        <v>676.90427896020606</v>
      </c>
      <c r="F28">
        <f>'Scenario Data'!E101</f>
        <v>808.48727706789305</v>
      </c>
      <c r="H28" s="10">
        <v>2020</v>
      </c>
      <c r="I28" s="29">
        <f t="shared" si="5"/>
        <v>0</v>
      </c>
      <c r="J28" s="29">
        <f t="shared" si="6"/>
        <v>3.6945399763004058E-5</v>
      </c>
      <c r="K28" s="29">
        <f t="shared" si="7"/>
        <v>0.29786025265444871</v>
      </c>
      <c r="L28" s="29">
        <f t="shared" si="8"/>
        <v>0.71580106775320151</v>
      </c>
      <c r="M28" s="29">
        <f t="shared" si="9"/>
        <v>0.86559870104613479</v>
      </c>
    </row>
    <row r="29" spans="1:14" x14ac:dyDescent="0.4">
      <c r="A29" s="10">
        <v>2021</v>
      </c>
      <c r="B29">
        <f>'Scenario Data'!E6</f>
        <v>0</v>
      </c>
      <c r="C29">
        <f>'Scenario Data'!E30</f>
        <v>2.6677892615869299</v>
      </c>
      <c r="D29">
        <f>'Scenario Data'!E54</f>
        <v>438.29403180861198</v>
      </c>
      <c r="E29">
        <f>'Scenario Data'!E78</f>
        <v>879.51529097491004</v>
      </c>
      <c r="F29">
        <f>'Scenario Data'!E102</f>
        <v>942.65298724120601</v>
      </c>
      <c r="H29" s="10">
        <v>2021</v>
      </c>
      <c r="I29" s="29">
        <f t="shared" si="5"/>
        <v>0</v>
      </c>
      <c r="J29" s="29">
        <f t="shared" si="6"/>
        <v>2.2166732635971491E-3</v>
      </c>
      <c r="K29" s="29">
        <f t="shared" si="7"/>
        <v>0.44931516294571328</v>
      </c>
      <c r="L29" s="29">
        <f t="shared" si="8"/>
        <v>0.94696421308418099</v>
      </c>
      <c r="M29" s="29">
        <f t="shared" si="9"/>
        <v>1.0189207256959669</v>
      </c>
    </row>
    <row r="30" spans="1:14" x14ac:dyDescent="0.4">
      <c r="A30" s="10">
        <v>2022</v>
      </c>
      <c r="B30">
        <f>'Scenario Data'!E7</f>
        <v>5.7862245581812195E-4</v>
      </c>
      <c r="C30">
        <f>'Scenario Data'!E31</f>
        <v>10.2281793408059</v>
      </c>
      <c r="D30">
        <f>'Scenario Data'!E55</f>
        <v>553.05082327026105</v>
      </c>
      <c r="E30">
        <f>'Scenario Data'!E79</f>
        <v>928.42011766649398</v>
      </c>
      <c r="F30">
        <f>'Scenario Data'!E103</f>
        <v>989.024592096687</v>
      </c>
      <c r="H30" s="10">
        <v>2022</v>
      </c>
      <c r="I30" s="29">
        <f t="shared" si="5"/>
        <v>4.5663049519715335E-7</v>
      </c>
      <c r="J30" s="29">
        <f t="shared" si="6"/>
        <v>8.7343307322999726E-3</v>
      </c>
      <c r="K30" s="29">
        <f t="shared" si="7"/>
        <v>0.57620070180370231</v>
      </c>
      <c r="L30" s="29">
        <f t="shared" si="8"/>
        <v>1.0029338409132313</v>
      </c>
      <c r="M30" s="29">
        <f t="shared" si="9"/>
        <v>1.0727351915028625</v>
      </c>
    </row>
    <row r="31" spans="1:14" x14ac:dyDescent="0.4">
      <c r="A31" s="10">
        <v>2023</v>
      </c>
      <c r="B31">
        <f>'Scenario Data'!E8</f>
        <v>4.43656380130261E-2</v>
      </c>
      <c r="C31">
        <f>'Scenario Data'!E32</f>
        <v>16.836939645621001</v>
      </c>
      <c r="D31">
        <f>'Scenario Data'!E56</f>
        <v>591.87776416865097</v>
      </c>
      <c r="E31">
        <f>'Scenario Data'!E80</f>
        <v>1007.68295892581</v>
      </c>
      <c r="F31">
        <f>'Scenario Data'!E104</f>
        <v>1017.44390810697</v>
      </c>
      <c r="H31" s="10">
        <v>2023</v>
      </c>
      <c r="I31" s="29">
        <f t="shared" si="5"/>
        <v>3.5505201040955374E-5</v>
      </c>
      <c r="J31" s="29">
        <f t="shared" si="6"/>
        <v>1.456877044651406E-2</v>
      </c>
      <c r="K31" s="29">
        <f t="shared" si="7"/>
        <v>0.61925466498843185</v>
      </c>
      <c r="L31" s="29">
        <f t="shared" si="8"/>
        <v>1.0942708446607299</v>
      </c>
      <c r="M31" s="29">
        <f t="shared" si="9"/>
        <v>1.1058109851134468</v>
      </c>
    </row>
    <row r="32" spans="1:14" x14ac:dyDescent="0.4">
      <c r="A32" s="10">
        <v>2024</v>
      </c>
      <c r="B32">
        <f>'Scenario Data'!E9</f>
        <v>0.31034318529576099</v>
      </c>
      <c r="C32">
        <f>'Scenario Data'!E33</f>
        <v>21.658871661777901</v>
      </c>
      <c r="D32">
        <f>'Scenario Data'!E57</f>
        <v>639.64856137991103</v>
      </c>
      <c r="E32">
        <f>'Scenario Data'!E81</f>
        <v>1024.9590639932701</v>
      </c>
      <c r="F32">
        <f>'Scenario Data'!E105</f>
        <v>1048.10410649147</v>
      </c>
      <c r="H32" s="10">
        <v>2024</v>
      </c>
      <c r="I32" s="29">
        <f t="shared" si="5"/>
        <v>2.511084887617045E-4</v>
      </c>
      <c r="J32" s="29">
        <f t="shared" si="6"/>
        <v>1.8889384411453252E-2</v>
      </c>
      <c r="K32" s="29">
        <f t="shared" si="7"/>
        <v>0.67289522397568169</v>
      </c>
      <c r="L32" s="29">
        <f t="shared" si="8"/>
        <v>1.1145722417295076</v>
      </c>
      <c r="M32" s="29">
        <f t="shared" si="9"/>
        <v>1.1412802703911422</v>
      </c>
    </row>
    <row r="33" spans="1:13" x14ac:dyDescent="0.4">
      <c r="A33" s="10">
        <v>2025</v>
      </c>
      <c r="B33">
        <f>'Scenario Data'!E10</f>
        <v>0.86356135505645804</v>
      </c>
      <c r="C33">
        <f>'Scenario Data'!E34</f>
        <v>28.9040622112853</v>
      </c>
      <c r="D33">
        <f>'Scenario Data'!E58</f>
        <v>684.17028921782105</v>
      </c>
      <c r="E33">
        <f>'Scenario Data'!E82</f>
        <v>1058.9819081707401</v>
      </c>
      <c r="F33">
        <f>'Scenario Data'!E106</f>
        <v>1071.7746571343901</v>
      </c>
      <c r="H33" s="10">
        <v>2025</v>
      </c>
      <c r="I33" s="29">
        <f t="shared" si="5"/>
        <v>7.0511279054385838E-4</v>
      </c>
      <c r="J33" s="29">
        <f t="shared" si="6"/>
        <v>2.5459336876653721E-2</v>
      </c>
      <c r="K33" s="29">
        <f t="shared" si="7"/>
        <v>0.72341470906042249</v>
      </c>
      <c r="L33" s="29">
        <f t="shared" si="8"/>
        <v>1.1544645436379024</v>
      </c>
      <c r="M33" s="29">
        <f t="shared" si="9"/>
        <v>1.1691811721012288</v>
      </c>
    </row>
    <row r="34" spans="1:13" x14ac:dyDescent="0.4">
      <c r="A34" s="10">
        <v>2026</v>
      </c>
      <c r="B34">
        <f>'Scenario Data'!E11</f>
        <v>1.9329092899996101</v>
      </c>
      <c r="C34">
        <f>'Scenario Data'!E35</f>
        <v>34.600114888049198</v>
      </c>
      <c r="D34">
        <f>'Scenario Data'!E59</f>
        <v>707.87679183211003</v>
      </c>
      <c r="E34">
        <f>'Scenario Data'!E83</f>
        <v>1072.8136737884499</v>
      </c>
      <c r="F34">
        <f>'Scenario Data'!E107</f>
        <v>1076.38387567171</v>
      </c>
      <c r="H34" s="10">
        <v>2026</v>
      </c>
      <c r="I34" s="29">
        <f t="shared" si="5"/>
        <v>1.5925790993227659E-3</v>
      </c>
      <c r="J34" s="29">
        <f t="shared" si="6"/>
        <v>3.0669472435527523E-2</v>
      </c>
      <c r="K34" s="29">
        <f t="shared" si="7"/>
        <v>0.7501342547617651</v>
      </c>
      <c r="L34" s="29">
        <f t="shared" si="8"/>
        <v>1.1705772903127811</v>
      </c>
      <c r="M34" s="29">
        <f t="shared" si="9"/>
        <v>1.1746636029868116</v>
      </c>
    </row>
    <row r="35" spans="1:13" x14ac:dyDescent="0.4">
      <c r="A35" s="10">
        <v>2027</v>
      </c>
      <c r="B35">
        <f>'Scenario Data'!E12</f>
        <v>2.2316912290605102</v>
      </c>
      <c r="C35">
        <f>'Scenario Data'!E36</f>
        <v>36.0952202740513</v>
      </c>
      <c r="D35">
        <f>'Scenario Data'!E60</f>
        <v>711.14623434671705</v>
      </c>
      <c r="E35">
        <f>'Scenario Data'!E84</f>
        <v>1069.1346095859501</v>
      </c>
      <c r="F35">
        <f>'Scenario Data'!E108</f>
        <v>1063.3859473981299</v>
      </c>
      <c r="H35" s="10">
        <v>2027</v>
      </c>
      <c r="I35" s="29">
        <f t="shared" si="5"/>
        <v>1.842125640031755E-3</v>
      </c>
      <c r="J35" s="29">
        <f t="shared" si="6"/>
        <v>3.2041254862351438E-2</v>
      </c>
      <c r="K35" s="29">
        <f t="shared" si="7"/>
        <v>0.75378359229350145</v>
      </c>
      <c r="L35" s="29">
        <f t="shared" si="8"/>
        <v>1.1661633806825111</v>
      </c>
      <c r="M35" s="29">
        <f t="shared" si="9"/>
        <v>1.1594546115650795</v>
      </c>
    </row>
    <row r="36" spans="1:13" x14ac:dyDescent="0.4">
      <c r="A36" s="10">
        <v>2028</v>
      </c>
      <c r="B36">
        <f>'Scenario Data'!E13</f>
        <v>3.6196813883916201</v>
      </c>
      <c r="C36">
        <f>'Scenario Data'!E37</f>
        <v>58.906296815597599</v>
      </c>
      <c r="D36">
        <f>'Scenario Data'!E61</f>
        <v>732.04192752423205</v>
      </c>
      <c r="E36">
        <f>'Scenario Data'!E85</f>
        <v>1060.15959537803</v>
      </c>
      <c r="F36">
        <f>'Scenario Data'!E109</f>
        <v>1054.41450048044</v>
      </c>
      <c r="H36" s="10">
        <v>2028</v>
      </c>
      <c r="I36" s="29">
        <f t="shared" si="5"/>
        <v>3.0116370779060277E-3</v>
      </c>
      <c r="J36" s="29">
        <f t="shared" si="6"/>
        <v>5.3424886017413777E-2</v>
      </c>
      <c r="K36" s="29">
        <f t="shared" si="7"/>
        <v>0.7776187151255608</v>
      </c>
      <c r="L36" s="29">
        <f t="shared" si="8"/>
        <v>1.1556493474175693</v>
      </c>
      <c r="M36" s="29">
        <f t="shared" si="9"/>
        <v>1.1489481723040893</v>
      </c>
    </row>
    <row r="37" spans="1:13" x14ac:dyDescent="0.4">
      <c r="A37" s="10">
        <v>2029</v>
      </c>
      <c r="B37">
        <f>'Scenario Data'!E14</f>
        <v>6.0073505381825001</v>
      </c>
      <c r="C37">
        <f>'Scenario Data'!E38</f>
        <v>133.691276981507</v>
      </c>
      <c r="D37">
        <f>'Scenario Data'!E62</f>
        <v>832.08029594606398</v>
      </c>
      <c r="E37">
        <f>'Scenario Data'!E86</f>
        <v>1047.1455036119</v>
      </c>
      <c r="F37">
        <f>'Scenario Data'!E110</f>
        <v>1041.40488999124</v>
      </c>
      <c r="H37" s="10">
        <v>2029</v>
      </c>
      <c r="I37" s="29">
        <f t="shared" si="5"/>
        <v>5.0526507920085175E-3</v>
      </c>
      <c r="J37" s="29">
        <f t="shared" si="6"/>
        <v>0.1267380230334032</v>
      </c>
      <c r="K37" s="29">
        <f t="shared" si="7"/>
        <v>0.89221348487412144</v>
      </c>
      <c r="L37" s="29">
        <f t="shared" si="8"/>
        <v>1.1404342935629221</v>
      </c>
      <c r="M37" s="29">
        <f t="shared" si="9"/>
        <v>1.1337443041633699</v>
      </c>
    </row>
    <row r="38" spans="1:13" x14ac:dyDescent="0.4">
      <c r="A38" s="10">
        <v>2030</v>
      </c>
      <c r="B38">
        <f>'Scenario Data'!E15</f>
        <v>12.893504992496</v>
      </c>
      <c r="C38">
        <f>'Scenario Data'!E39</f>
        <v>222.24838047479801</v>
      </c>
      <c r="D38">
        <f>'Scenario Data'!E63</f>
        <v>893.53616727888198</v>
      </c>
      <c r="E38">
        <f>'Scenario Data'!E87</f>
        <v>1034.1432637748901</v>
      </c>
      <c r="F38">
        <f>'Scenario Data'!E111</f>
        <v>1028.4097327399099</v>
      </c>
      <c r="H38" s="10">
        <v>2030</v>
      </c>
      <c r="I38" s="29">
        <f t="shared" si="5"/>
        <v>1.1085966771175652E-2</v>
      </c>
      <c r="J38" s="29">
        <f t="shared" si="6"/>
        <v>0.21763785443250686</v>
      </c>
      <c r="K38" s="29">
        <f t="shared" si="7"/>
        <v>0.96291590166283836</v>
      </c>
      <c r="L38" s="29">
        <f t="shared" si="8"/>
        <v>1.1252450256261106</v>
      </c>
      <c r="M38" s="29">
        <f t="shared" si="9"/>
        <v>1.1185660905720973</v>
      </c>
    </row>
    <row r="39" spans="1:13" x14ac:dyDescent="0.4">
      <c r="A39" s="10">
        <v>2031</v>
      </c>
      <c r="B39">
        <f>'Scenario Data'!E16</f>
        <v>20.754710281985801</v>
      </c>
      <c r="C39">
        <f>'Scenario Data'!E40</f>
        <v>309.53431495756098</v>
      </c>
      <c r="D39">
        <f>'Scenario Data'!E64</f>
        <v>941.91443554599095</v>
      </c>
      <c r="E39">
        <f>'Scenario Data'!E88</f>
        <v>1021.154153686</v>
      </c>
      <c r="F39">
        <f>'Scenario Data'!E112</f>
        <v>1015.42508460617</v>
      </c>
      <c r="H39" s="10">
        <v>2031</v>
      </c>
      <c r="I39" s="29">
        <f t="shared" si="5"/>
        <v>1.8173226472836871E-2</v>
      </c>
      <c r="J39" s="29">
        <f t="shared" si="6"/>
        <v>0.310520163352834</v>
      </c>
      <c r="K39" s="29">
        <f t="shared" si="7"/>
        <v>1.0185371867438169</v>
      </c>
      <c r="L39" s="29">
        <f t="shared" si="8"/>
        <v>1.1100819072025538</v>
      </c>
      <c r="M39" s="29">
        <f t="shared" si="9"/>
        <v>1.1034146191069503</v>
      </c>
    </row>
    <row r="40" spans="1:13" x14ac:dyDescent="0.4">
      <c r="A40" s="10">
        <v>2032</v>
      </c>
      <c r="B40">
        <f>'Scenario Data'!E17</f>
        <v>27.9436840109549</v>
      </c>
      <c r="C40">
        <f>'Scenario Data'!E41</f>
        <v>393.99378448237798</v>
      </c>
      <c r="D40">
        <f>'Scenario Data'!E65</f>
        <v>983.74948146668805</v>
      </c>
      <c r="E40">
        <f>'Scenario Data'!E89</f>
        <v>1008.17620262504</v>
      </c>
      <c r="F40">
        <f>'Scenario Data'!E113</f>
        <v>1002.45127019992</v>
      </c>
      <c r="H40" s="10">
        <v>2032</v>
      </c>
      <c r="I40" s="29">
        <f t="shared" si="5"/>
        <v>2.4808238949676334E-2</v>
      </c>
      <c r="J40" s="29">
        <f t="shared" si="6"/>
        <v>0.40300798379101982</v>
      </c>
      <c r="K40" s="29">
        <f t="shared" si="7"/>
        <v>1.0668185159888415</v>
      </c>
      <c r="L40" s="29">
        <f t="shared" si="8"/>
        <v>1.0949457175380648</v>
      </c>
      <c r="M40" s="29">
        <f t="shared" si="9"/>
        <v>1.0882903026031399</v>
      </c>
    </row>
    <row r="41" spans="1:13" x14ac:dyDescent="0.4">
      <c r="A41" s="10">
        <v>2033</v>
      </c>
      <c r="B41">
        <f>'Scenario Data'!E18</f>
        <v>42.262167804293099</v>
      </c>
      <c r="C41">
        <f>'Scenario Data'!E42</f>
        <v>465.04681791329199</v>
      </c>
      <c r="D41">
        <f>'Scenario Data'!E66</f>
        <v>992.79575581263896</v>
      </c>
      <c r="E41">
        <f>'Scenario Data'!E90</f>
        <v>995.20931308178001</v>
      </c>
      <c r="F41">
        <f>'Scenario Data'!E114</f>
        <v>989.48931473913501</v>
      </c>
      <c r="H41" s="10">
        <v>2033</v>
      </c>
      <c r="I41" s="29">
        <f t="shared" si="5"/>
        <v>3.865863229809971E-2</v>
      </c>
      <c r="J41" s="29">
        <f t="shared" si="6"/>
        <v>0.48510017140528633</v>
      </c>
      <c r="K41" s="29">
        <f t="shared" si="7"/>
        <v>1.0773454963500808</v>
      </c>
      <c r="L41" s="29">
        <f t="shared" si="8"/>
        <v>1.0798369391761953</v>
      </c>
      <c r="M41" s="29">
        <f t="shared" si="9"/>
        <v>1.0731935161369661</v>
      </c>
    </row>
    <row r="42" spans="1:13" x14ac:dyDescent="0.4">
      <c r="A42" s="10">
        <v>2034</v>
      </c>
      <c r="B42">
        <f>'Scenario Data'!E19</f>
        <v>55.4197327434862</v>
      </c>
      <c r="C42">
        <f>'Scenario Data'!E43</f>
        <v>561.02069739658396</v>
      </c>
      <c r="D42">
        <f>'Scenario Data'!E67</f>
        <v>984.97091889583896</v>
      </c>
      <c r="E42">
        <f>'Scenario Data'!E91</f>
        <v>982.25421093394095</v>
      </c>
      <c r="F42">
        <f>'Scenario Data'!E115</f>
        <v>976.53995376957698</v>
      </c>
      <c r="H42" s="10">
        <v>2034</v>
      </c>
      <c r="I42" s="29">
        <f t="shared" si="5"/>
        <v>5.1946907272074926E-2</v>
      </c>
      <c r="J42" s="29">
        <f t="shared" si="6"/>
        <v>0.60585150013701627</v>
      </c>
      <c r="K42" s="29">
        <f t="shared" si="7"/>
        <v>1.0680895398076653</v>
      </c>
      <c r="L42" s="29">
        <f t="shared" si="8"/>
        <v>1.0647559866783232</v>
      </c>
      <c r="M42" s="29">
        <f t="shared" si="9"/>
        <v>1.0581247166281227</v>
      </c>
    </row>
    <row r="43" spans="1:13" x14ac:dyDescent="0.4">
      <c r="A43" s="10">
        <v>2035</v>
      </c>
      <c r="B43">
        <f>'Scenario Data'!E20</f>
        <v>72.103380421784806</v>
      </c>
      <c r="C43">
        <f>'Scenario Data'!E44</f>
        <v>669.45743928586296</v>
      </c>
      <c r="D43">
        <f>'Scenario Data'!E68</f>
        <v>991.87442251967002</v>
      </c>
      <c r="E43">
        <f>'Scenario Data'!E92</f>
        <v>969.31209831670196</v>
      </c>
      <c r="F43">
        <f>'Scenario Data'!E116</f>
        <v>963.602908757926</v>
      </c>
      <c r="H43" s="10">
        <v>2035</v>
      </c>
      <c r="I43" s="29">
        <f t="shared" si="5"/>
        <v>7.0486260761941075E-2</v>
      </c>
      <c r="J43" s="29">
        <f t="shared" si="6"/>
        <v>0.75669475461278723</v>
      </c>
      <c r="K43" s="29">
        <f t="shared" si="7"/>
        <v>1.075981332211043</v>
      </c>
      <c r="L43" s="29">
        <f t="shared" si="8"/>
        <v>1.0497032927208068</v>
      </c>
      <c r="M43" s="29">
        <f t="shared" si="9"/>
        <v>1.043084452284778</v>
      </c>
    </row>
    <row r="44" spans="1:13" x14ac:dyDescent="0.4">
      <c r="A44" s="10">
        <v>2036</v>
      </c>
      <c r="B44">
        <f>'Scenario Data'!E21</f>
        <v>102.53580532981</v>
      </c>
      <c r="C44">
        <f>'Scenario Data'!E45</f>
        <v>719.79355135558603</v>
      </c>
      <c r="D44">
        <f>'Scenario Data'!E69</f>
        <v>992.52975073841401</v>
      </c>
      <c r="E44">
        <f>'Scenario Data'!E93</f>
        <v>956.380061241558</v>
      </c>
      <c r="F44">
        <f>'Scenario Data'!E117</f>
        <v>950.67471156179499</v>
      </c>
      <c r="H44" s="10">
        <v>2036</v>
      </c>
      <c r="I44" s="29">
        <f t="shared" si="5"/>
        <v>0.10738172618959077</v>
      </c>
      <c r="J44" s="29">
        <f t="shared" si="6"/>
        <v>0.83053846713737567</v>
      </c>
      <c r="K44" s="29">
        <f t="shared" si="7"/>
        <v>1.0766676868358374</v>
      </c>
      <c r="L44" s="29">
        <f t="shared" si="8"/>
        <v>1.0346795187357907</v>
      </c>
      <c r="M44" s="29">
        <f t="shared" si="9"/>
        <v>1.0280733455991544</v>
      </c>
    </row>
    <row r="45" spans="1:13" x14ac:dyDescent="0.4">
      <c r="A45" s="10">
        <v>2037</v>
      </c>
      <c r="B45">
        <f>'Scenario Data'!E22</f>
        <v>129.05065925708499</v>
      </c>
      <c r="C45">
        <f>'Scenario Data'!E46</f>
        <v>762.80757453851004</v>
      </c>
      <c r="D45">
        <f>'Scenario Data'!E70</f>
        <v>980.99795198109098</v>
      </c>
      <c r="E45">
        <f>'Scenario Data'!E94</f>
        <v>943.45703698312605</v>
      </c>
      <c r="F45">
        <f>'Scenario Data'!E118</f>
        <v>937.756537036856</v>
      </c>
      <c r="H45" s="10">
        <v>2037</v>
      </c>
      <c r="I45" s="29">
        <f t="shared" si="5"/>
        <v>0.14272951419688501</v>
      </c>
      <c r="J45" s="30">
        <f t="shared" si="6"/>
        <v>0.90316746885830201</v>
      </c>
      <c r="K45" s="29">
        <f t="shared" si="7"/>
        <v>1.0632212381414767</v>
      </c>
      <c r="L45" s="29">
        <f t="shared" si="8"/>
        <v>1.0196850928488872</v>
      </c>
      <c r="M45" s="29">
        <f t="shared" si="9"/>
        <v>1.0130917240907302</v>
      </c>
    </row>
    <row r="47" spans="1:13" s="28" customFormat="1" ht="35.6" x14ac:dyDescent="0.9">
      <c r="A47" s="17" t="s">
        <v>24</v>
      </c>
      <c r="B47" s="17"/>
      <c r="C47" s="17"/>
      <c r="D47" s="17"/>
      <c r="E47" s="17"/>
      <c r="F47" s="17"/>
    </row>
    <row r="48" spans="1:13" ht="37.299999999999997" x14ac:dyDescent="0.4">
      <c r="A48" s="18" t="s">
        <v>0</v>
      </c>
      <c r="B48" s="19" t="s">
        <v>14</v>
      </c>
      <c r="C48" s="20" t="s">
        <v>15</v>
      </c>
      <c r="D48" s="21" t="s">
        <v>16</v>
      </c>
      <c r="E48" s="21" t="s">
        <v>17</v>
      </c>
      <c r="F48" s="21" t="s">
        <v>18</v>
      </c>
    </row>
    <row r="49" spans="1:6" x14ac:dyDescent="0.4">
      <c r="A49" s="10">
        <v>2018</v>
      </c>
      <c r="B49">
        <f>'Scenario Data'!F3</f>
        <v>5.9499999999999997E-2</v>
      </c>
      <c r="C49">
        <f>'Scenario Data'!F27</f>
        <v>9.2499999999999999E-2</v>
      </c>
      <c r="D49">
        <f>'Scenario Data'!F51</f>
        <v>0.3155</v>
      </c>
      <c r="E49">
        <f>'Scenario Data'!F75</f>
        <v>0.505</v>
      </c>
      <c r="F49">
        <f>'Scenario Data'!F99</f>
        <v>0.625</v>
      </c>
    </row>
    <row r="50" spans="1:6" x14ac:dyDescent="0.4">
      <c r="A50" s="10">
        <v>2019</v>
      </c>
      <c r="B50">
        <f>'Scenario Data'!F4</f>
        <v>8.6999999999999994E-2</v>
      </c>
      <c r="C50">
        <f>'Scenario Data'!F28</f>
        <v>0.1225</v>
      </c>
      <c r="D50">
        <f>'Scenario Data'!F52</f>
        <v>0.41699999999999998</v>
      </c>
      <c r="E50">
        <f>'Scenario Data'!F76</f>
        <v>0.67</v>
      </c>
      <c r="F50">
        <f>'Scenario Data'!F100</f>
        <v>0.84499999999999997</v>
      </c>
    </row>
    <row r="51" spans="1:6" x14ac:dyDescent="0.4">
      <c r="A51" s="10">
        <v>2020</v>
      </c>
      <c r="B51">
        <f>'Scenario Data'!F5</f>
        <v>0.10349999999999999</v>
      </c>
      <c r="C51">
        <f>'Scenario Data'!F29</f>
        <v>0.155</v>
      </c>
      <c r="D51">
        <f>'Scenario Data'!F53</f>
        <v>0.53500000000000003</v>
      </c>
      <c r="E51">
        <f>'Scenario Data'!F77</f>
        <v>0.85499999999999998</v>
      </c>
      <c r="F51">
        <f>'Scenario Data'!F101</f>
        <v>0.97</v>
      </c>
    </row>
    <row r="52" spans="1:6" x14ac:dyDescent="0.4">
      <c r="A52" s="10">
        <v>2021</v>
      </c>
      <c r="B52">
        <f>'Scenario Data'!F6</f>
        <v>0.13250000000000001</v>
      </c>
      <c r="C52">
        <f>'Scenario Data'!F30</f>
        <v>0.1925</v>
      </c>
      <c r="D52">
        <f>'Scenario Data'!F54</f>
        <v>0.66600000000000004</v>
      </c>
      <c r="E52">
        <f>'Scenario Data'!F78</f>
        <v>1.04</v>
      </c>
      <c r="F52">
        <f>'Scenario Data'!F102</f>
        <v>1.1000000000000001</v>
      </c>
    </row>
    <row r="53" spans="1:6" x14ac:dyDescent="0.4">
      <c r="A53" s="10">
        <v>2022</v>
      </c>
      <c r="B53">
        <f>'Scenario Data'!F7</f>
        <v>0.14749999999999999</v>
      </c>
      <c r="C53">
        <f>'Scenario Data'!F31</f>
        <v>0.22600000000000001</v>
      </c>
      <c r="D53">
        <f>'Scenario Data'!F55</f>
        <v>0.77700000000000002</v>
      </c>
      <c r="E53">
        <f>'Scenario Data'!F79</f>
        <v>1.095</v>
      </c>
      <c r="F53">
        <f>'Scenario Data'!F103</f>
        <v>1.155</v>
      </c>
    </row>
    <row r="54" spans="1:6" x14ac:dyDescent="0.4">
      <c r="A54" s="10">
        <v>2023</v>
      </c>
      <c r="B54">
        <f>'Scenario Data'!F8</f>
        <v>0.16300000000000001</v>
      </c>
      <c r="C54">
        <f>'Scenario Data'!F32</f>
        <v>0.246</v>
      </c>
      <c r="D54">
        <f>'Scenario Data'!F56</f>
        <v>0.81950000000000001</v>
      </c>
      <c r="E54">
        <f>'Scenario Data'!F80</f>
        <v>1.18</v>
      </c>
      <c r="F54">
        <f>'Scenario Data'!F104</f>
        <v>1.1950000000000001</v>
      </c>
    </row>
    <row r="55" spans="1:6" x14ac:dyDescent="0.4">
      <c r="A55" s="10">
        <v>2024</v>
      </c>
      <c r="B55">
        <f>'Scenario Data'!F9</f>
        <v>0.17599999999999999</v>
      </c>
      <c r="C55">
        <f>'Scenario Data'!F33</f>
        <v>0.26</v>
      </c>
      <c r="D55">
        <f>'Scenario Data'!F57</f>
        <v>0.873</v>
      </c>
      <c r="E55">
        <f>'Scenario Data'!F81</f>
        <v>1.21</v>
      </c>
      <c r="F55">
        <f>'Scenario Data'!F105</f>
        <v>1.24</v>
      </c>
    </row>
    <row r="56" spans="1:6" x14ac:dyDescent="0.4">
      <c r="A56" s="10">
        <v>2025</v>
      </c>
      <c r="B56">
        <f>'Scenario Data'!F10</f>
        <v>0.1885</v>
      </c>
      <c r="C56">
        <f>'Scenario Data'!F34</f>
        <v>0.28000000000000003</v>
      </c>
      <c r="D56">
        <f>'Scenario Data'!F58</f>
        <v>0.92900000000000005</v>
      </c>
      <c r="E56">
        <f>'Scenario Data'!F82</f>
        <v>1.26</v>
      </c>
      <c r="F56">
        <f>'Scenario Data'!F106</f>
        <v>1.28</v>
      </c>
    </row>
    <row r="57" spans="1:6" x14ac:dyDescent="0.4">
      <c r="A57" s="10">
        <v>2026</v>
      </c>
      <c r="B57">
        <f>'Scenario Data'!F11</f>
        <v>0.20200000000000001</v>
      </c>
      <c r="C57">
        <f>'Scenario Data'!F35</f>
        <v>0.29549999999999998</v>
      </c>
      <c r="D57">
        <f>'Scenario Data'!F59</f>
        <v>0.96399999999999997</v>
      </c>
      <c r="E57">
        <f>'Scenario Data'!F83</f>
        <v>1.29</v>
      </c>
      <c r="F57">
        <f>'Scenario Data'!F107</f>
        <v>1.3</v>
      </c>
    </row>
    <row r="58" spans="1:6" x14ac:dyDescent="0.4">
      <c r="A58" s="10">
        <v>2027</v>
      </c>
      <c r="B58">
        <f>'Scenario Data'!F12</f>
        <v>0.20599999999999999</v>
      </c>
      <c r="C58">
        <f>'Scenario Data'!F36</f>
        <v>0.30099999999999999</v>
      </c>
      <c r="D58">
        <f>'Scenario Data'!F60</f>
        <v>0.97699999999999998</v>
      </c>
      <c r="E58">
        <f>'Scenario Data'!F84</f>
        <v>1.3</v>
      </c>
      <c r="F58">
        <f>'Scenario Data'!F108</f>
        <v>1.3</v>
      </c>
    </row>
    <row r="59" spans="1:6" x14ac:dyDescent="0.4">
      <c r="A59" s="10">
        <v>2028</v>
      </c>
      <c r="B59">
        <f>'Scenario Data'!F13</f>
        <v>0.216</v>
      </c>
      <c r="C59">
        <f>'Scenario Data'!F37</f>
        <v>0.33550000000000002</v>
      </c>
      <c r="D59">
        <f>'Scenario Data'!F61</f>
        <v>1.002</v>
      </c>
      <c r="E59">
        <f>'Scenario Data'!F85</f>
        <v>1.3049999999999999</v>
      </c>
      <c r="F59">
        <f>'Scenario Data'!F109</f>
        <v>1.3049999999999999</v>
      </c>
    </row>
    <row r="60" spans="1:6" x14ac:dyDescent="0.4">
      <c r="A60" s="10">
        <v>2029</v>
      </c>
      <c r="B60">
        <f>'Scenario Data'!F14</f>
        <v>0.22800000000000001</v>
      </c>
      <c r="C60">
        <f>'Scenario Data'!F38</f>
        <v>0.42249999999999999</v>
      </c>
      <c r="D60">
        <f>'Scenario Data'!F62</f>
        <v>1.0885</v>
      </c>
      <c r="E60">
        <f>'Scenario Data'!F86</f>
        <v>1.3049999999999999</v>
      </c>
      <c r="F60">
        <f>'Scenario Data'!F110</f>
        <v>1.3049999999999999</v>
      </c>
    </row>
    <row r="61" spans="1:6" x14ac:dyDescent="0.4">
      <c r="A61" s="10">
        <v>2030</v>
      </c>
      <c r="B61">
        <f>'Scenario Data'!F15</f>
        <v>0.254</v>
      </c>
      <c r="C61">
        <f>'Scenario Data'!F39</f>
        <v>0.50949999999999995</v>
      </c>
      <c r="D61">
        <f>'Scenario Data'!F63</f>
        <v>1.1465000000000001</v>
      </c>
      <c r="E61">
        <f>'Scenario Data'!F87</f>
        <v>1.3049999999999999</v>
      </c>
      <c r="F61">
        <f>'Scenario Data'!F111</f>
        <v>1.3049999999999999</v>
      </c>
    </row>
    <row r="62" spans="1:6" x14ac:dyDescent="0.4">
      <c r="A62" s="10">
        <v>2031</v>
      </c>
      <c r="B62">
        <f>'Scenario Data'!F16</f>
        <v>0.27750000000000002</v>
      </c>
      <c r="C62">
        <f>'Scenario Data'!F40</f>
        <v>0.59450000000000003</v>
      </c>
      <c r="D62">
        <f>'Scenario Data'!F64</f>
        <v>1.196</v>
      </c>
      <c r="E62">
        <f>'Scenario Data'!F88</f>
        <v>1.3049999999999999</v>
      </c>
      <c r="F62">
        <f>'Scenario Data'!F112</f>
        <v>1.3049999999999999</v>
      </c>
    </row>
    <row r="63" spans="1:6" x14ac:dyDescent="0.4">
      <c r="A63" s="10">
        <v>2032</v>
      </c>
      <c r="B63">
        <f>'Scenario Data'!F17</f>
        <v>0.29699999999999999</v>
      </c>
      <c r="C63">
        <f>'Scenario Data'!F41</f>
        <v>0.67400000000000004</v>
      </c>
      <c r="D63">
        <f>'Scenario Data'!F65</f>
        <v>1.2430000000000001</v>
      </c>
      <c r="E63">
        <f>'Scenario Data'!F89</f>
        <v>1.3049999999999999</v>
      </c>
      <c r="F63">
        <f>'Scenario Data'!F113</f>
        <v>1.3049999999999999</v>
      </c>
    </row>
    <row r="64" spans="1:6" x14ac:dyDescent="0.4">
      <c r="A64" s="10">
        <v>2033</v>
      </c>
      <c r="B64">
        <f>'Scenario Data'!F18</f>
        <v>0.33500000000000002</v>
      </c>
      <c r="C64">
        <f>'Scenario Data'!F42</f>
        <v>0.749</v>
      </c>
      <c r="D64">
        <f>'Scenario Data'!F66</f>
        <v>1.2625</v>
      </c>
      <c r="E64">
        <f>'Scenario Data'!F90</f>
        <v>1.3049999999999999</v>
      </c>
      <c r="F64">
        <f>'Scenario Data'!F114</f>
        <v>1.3049999999999999</v>
      </c>
    </row>
    <row r="65" spans="1:6" x14ac:dyDescent="0.4">
      <c r="A65" s="10">
        <v>2034</v>
      </c>
      <c r="B65">
        <f>'Scenario Data'!F19</f>
        <v>0.36799999999999999</v>
      </c>
      <c r="C65">
        <f>'Scenario Data'!F43</f>
        <v>0.85599999999999998</v>
      </c>
      <c r="D65">
        <f>'Scenario Data'!F67</f>
        <v>1.2669999999999999</v>
      </c>
      <c r="E65">
        <f>'Scenario Data'!F91</f>
        <v>1.3049999999999999</v>
      </c>
      <c r="F65">
        <f>'Scenario Data'!F115</f>
        <v>1.3049999999999999</v>
      </c>
    </row>
    <row r="66" spans="1:6" x14ac:dyDescent="0.4">
      <c r="A66" s="10">
        <v>2035</v>
      </c>
      <c r="B66">
        <f>'Scenario Data'!F20</f>
        <v>0.41949999999999998</v>
      </c>
      <c r="C66">
        <f>'Scenario Data'!F44</f>
        <v>0.98</v>
      </c>
      <c r="D66">
        <f>'Scenario Data'!F68</f>
        <v>1.2865</v>
      </c>
      <c r="E66">
        <f>'Scenario Data'!F92</f>
        <v>1.3049999999999999</v>
      </c>
      <c r="F66">
        <f>'Scenario Data'!F116</f>
        <v>1.3049999999999999</v>
      </c>
    </row>
    <row r="67" spans="1:6" x14ac:dyDescent="0.4">
      <c r="A67" s="10">
        <v>2036</v>
      </c>
      <c r="B67">
        <f>'Scenario Data'!F21</f>
        <v>0.50149999999999995</v>
      </c>
      <c r="C67">
        <f>'Scenario Data'!F45</f>
        <v>1.0475000000000001</v>
      </c>
      <c r="D67">
        <f>'Scenario Data'!F69</f>
        <v>1.3009999999999999</v>
      </c>
      <c r="E67">
        <f>'Scenario Data'!F93</f>
        <v>1.3049999999999999</v>
      </c>
      <c r="F67">
        <f>'Scenario Data'!F117</f>
        <v>1.3049999999999999</v>
      </c>
    </row>
    <row r="68" spans="1:6" x14ac:dyDescent="0.4">
      <c r="A68" s="10">
        <v>2037</v>
      </c>
      <c r="B68">
        <f>'Scenario Data'!F22</f>
        <v>0.5665</v>
      </c>
      <c r="C68">
        <f>'Scenario Data'!F46</f>
        <v>1.1100000000000001</v>
      </c>
      <c r="D68">
        <f>'Scenario Data'!F70</f>
        <v>1.3025</v>
      </c>
      <c r="E68">
        <f>'Scenario Data'!F94</f>
        <v>1.3049999999999999</v>
      </c>
      <c r="F68">
        <f>'Scenario Data'!F118</f>
        <v>1.3049999999999999</v>
      </c>
    </row>
    <row r="70" spans="1:6" s="28" customFormat="1" ht="35.6" x14ac:dyDescent="0.9">
      <c r="A70" s="17" t="s">
        <v>25</v>
      </c>
      <c r="B70" s="17"/>
      <c r="C70" s="17"/>
      <c r="D70" s="17"/>
      <c r="E70" s="17"/>
      <c r="F70" s="17"/>
    </row>
    <row r="71" spans="1:6" ht="37.299999999999997" x14ac:dyDescent="0.4">
      <c r="A71" s="18" t="s">
        <v>0</v>
      </c>
      <c r="B71" s="19" t="s">
        <v>14</v>
      </c>
      <c r="C71" s="20" t="s">
        <v>15</v>
      </c>
      <c r="D71" s="21" t="s">
        <v>16</v>
      </c>
      <c r="E71" s="21" t="s">
        <v>17</v>
      </c>
      <c r="F71" s="21" t="s">
        <v>18</v>
      </c>
    </row>
    <row r="72" spans="1:6" x14ac:dyDescent="0.4">
      <c r="A72" s="10">
        <v>2018</v>
      </c>
      <c r="B72">
        <f>'Scenario Data'!G3</f>
        <v>0</v>
      </c>
      <c r="C72">
        <f>'Scenario Data'!G27</f>
        <v>0</v>
      </c>
      <c r="D72">
        <f>'Scenario Data'!G51</f>
        <v>0</v>
      </c>
      <c r="E72">
        <f>'Scenario Data'!G75</f>
        <v>0</v>
      </c>
      <c r="F72">
        <f>'Scenario Data'!G99</f>
        <v>0</v>
      </c>
    </row>
    <row r="73" spans="1:6" x14ac:dyDescent="0.4">
      <c r="A73" s="10">
        <v>2019</v>
      </c>
      <c r="B73">
        <f>'Scenario Data'!G4</f>
        <v>0</v>
      </c>
      <c r="C73">
        <f>'Scenario Data'!G28</f>
        <v>0</v>
      </c>
      <c r="D73">
        <f>'Scenario Data'!G52</f>
        <v>0</v>
      </c>
      <c r="E73">
        <f>'Scenario Data'!G76</f>
        <v>0</v>
      </c>
      <c r="F73">
        <f>'Scenario Data'!G100</f>
        <v>0</v>
      </c>
    </row>
    <row r="74" spans="1:6" x14ac:dyDescent="0.4">
      <c r="A74" s="10">
        <v>2020</v>
      </c>
      <c r="B74">
        <f>'Scenario Data'!G5</f>
        <v>0</v>
      </c>
      <c r="C74">
        <f>'Scenario Data'!G29</f>
        <v>0</v>
      </c>
      <c r="D74">
        <f>'Scenario Data'!G53</f>
        <v>0</v>
      </c>
      <c r="E74">
        <f>'Scenario Data'!G77</f>
        <v>0</v>
      </c>
      <c r="F74">
        <f>'Scenario Data'!G101</f>
        <v>0</v>
      </c>
    </row>
    <row r="75" spans="1:6" x14ac:dyDescent="0.4">
      <c r="A75" s="10">
        <v>2021</v>
      </c>
      <c r="B75">
        <f>'Scenario Data'!G6</f>
        <v>0</v>
      </c>
      <c r="C75">
        <f>'Scenario Data'!G30</f>
        <v>0</v>
      </c>
      <c r="D75">
        <f>'Scenario Data'!G54</f>
        <v>0</v>
      </c>
      <c r="E75">
        <f>'Scenario Data'!G78</f>
        <v>0</v>
      </c>
      <c r="F75">
        <f>'Scenario Data'!G102</f>
        <v>0</v>
      </c>
    </row>
    <row r="76" spans="1:6" x14ac:dyDescent="0.4">
      <c r="A76" s="10">
        <v>2022</v>
      </c>
      <c r="B76">
        <f>'Scenario Data'!G7</f>
        <v>0</v>
      </c>
      <c r="C76">
        <f>'Scenario Data'!G31</f>
        <v>0</v>
      </c>
      <c r="D76">
        <f>'Scenario Data'!G55</f>
        <v>0</v>
      </c>
      <c r="E76">
        <f>'Scenario Data'!G79</f>
        <v>0</v>
      </c>
      <c r="F76">
        <f>'Scenario Data'!G103</f>
        <v>0</v>
      </c>
    </row>
    <row r="77" spans="1:6" x14ac:dyDescent="0.4">
      <c r="A77" s="10">
        <v>2023</v>
      </c>
      <c r="B77">
        <f>'Scenario Data'!G8</f>
        <v>0</v>
      </c>
      <c r="C77">
        <f>'Scenario Data'!G32</f>
        <v>0</v>
      </c>
      <c r="D77">
        <f>'Scenario Data'!G56</f>
        <v>0</v>
      </c>
      <c r="E77">
        <f>'Scenario Data'!G80</f>
        <v>0</v>
      </c>
      <c r="F77">
        <f>'Scenario Data'!G104</f>
        <v>0</v>
      </c>
    </row>
    <row r="78" spans="1:6" x14ac:dyDescent="0.4">
      <c r="A78" s="10">
        <v>2024</v>
      </c>
      <c r="B78">
        <f>'Scenario Data'!G9</f>
        <v>0</v>
      </c>
      <c r="C78">
        <f>'Scenario Data'!G33</f>
        <v>0</v>
      </c>
      <c r="D78">
        <f>'Scenario Data'!G57</f>
        <v>0</v>
      </c>
      <c r="E78">
        <f>'Scenario Data'!G81</f>
        <v>0</v>
      </c>
      <c r="F78">
        <f>'Scenario Data'!G105</f>
        <v>0</v>
      </c>
    </row>
    <row r="79" spans="1:6" x14ac:dyDescent="0.4">
      <c r="A79" s="10">
        <v>2025</v>
      </c>
      <c r="B79">
        <f>'Scenario Data'!G10</f>
        <v>0</v>
      </c>
      <c r="C79">
        <f>'Scenario Data'!G34</f>
        <v>0</v>
      </c>
      <c r="D79">
        <f>'Scenario Data'!G58</f>
        <v>0</v>
      </c>
      <c r="E79">
        <f>'Scenario Data'!G82</f>
        <v>0</v>
      </c>
      <c r="F79">
        <f>'Scenario Data'!G106</f>
        <v>0</v>
      </c>
    </row>
    <row r="80" spans="1:6" x14ac:dyDescent="0.4">
      <c r="A80" s="10">
        <v>2026</v>
      </c>
      <c r="B80">
        <f>'Scenario Data'!G11</f>
        <v>0</v>
      </c>
      <c r="C80">
        <f>'Scenario Data'!G35</f>
        <v>0</v>
      </c>
      <c r="D80">
        <f>'Scenario Data'!G59</f>
        <v>0</v>
      </c>
      <c r="E80">
        <f>'Scenario Data'!G83</f>
        <v>0</v>
      </c>
      <c r="F80">
        <f>'Scenario Data'!G107</f>
        <v>0</v>
      </c>
    </row>
    <row r="81" spans="1:6" x14ac:dyDescent="0.4">
      <c r="A81" s="10">
        <v>2027</v>
      </c>
      <c r="B81">
        <f>'Scenario Data'!G12</f>
        <v>0</v>
      </c>
      <c r="C81">
        <f>'Scenario Data'!G36</f>
        <v>0</v>
      </c>
      <c r="D81">
        <f>'Scenario Data'!G60</f>
        <v>0</v>
      </c>
      <c r="E81">
        <f>'Scenario Data'!G84</f>
        <v>0</v>
      </c>
      <c r="F81">
        <f>'Scenario Data'!G108</f>
        <v>0</v>
      </c>
    </row>
    <row r="82" spans="1:6" x14ac:dyDescent="0.4">
      <c r="A82" s="10">
        <v>2028</v>
      </c>
      <c r="B82">
        <f>'Scenario Data'!G13</f>
        <v>2E-3</v>
      </c>
      <c r="C82">
        <f>'Scenario Data'!G37</f>
        <v>0</v>
      </c>
      <c r="D82">
        <f>'Scenario Data'!G61</f>
        <v>0</v>
      </c>
      <c r="E82">
        <f>'Scenario Data'!G85</f>
        <v>0</v>
      </c>
      <c r="F82">
        <f>'Scenario Data'!G109</f>
        <v>0</v>
      </c>
    </row>
    <row r="83" spans="1:6" x14ac:dyDescent="0.4">
      <c r="A83" s="10">
        <v>2029</v>
      </c>
      <c r="B83">
        <f>'Scenario Data'!G14</f>
        <v>8.9999999999999993E-3</v>
      </c>
      <c r="C83">
        <f>'Scenario Data'!G38</f>
        <v>3.0000000000000001E-3</v>
      </c>
      <c r="D83">
        <f>'Scenario Data'!G62</f>
        <v>0</v>
      </c>
      <c r="E83">
        <f>'Scenario Data'!G86</f>
        <v>0</v>
      </c>
      <c r="F83">
        <f>'Scenario Data'!G110</f>
        <v>0</v>
      </c>
    </row>
    <row r="84" spans="1:6" x14ac:dyDescent="0.4">
      <c r="A84" s="10">
        <v>2030</v>
      </c>
      <c r="B84">
        <f>'Scenario Data'!G15</f>
        <v>2.7E-2</v>
      </c>
      <c r="C84">
        <f>'Scenario Data'!G39</f>
        <v>6.0000000000000001E-3</v>
      </c>
      <c r="D84">
        <f>'Scenario Data'!G63</f>
        <v>0</v>
      </c>
      <c r="E84">
        <f>'Scenario Data'!G87</f>
        <v>0</v>
      </c>
      <c r="F84">
        <f>'Scenario Data'!G111</f>
        <v>0</v>
      </c>
    </row>
    <row r="85" spans="1:6" x14ac:dyDescent="0.4">
      <c r="A85" s="10">
        <v>2031</v>
      </c>
      <c r="B85">
        <f>'Scenario Data'!G16</f>
        <v>4.8000000000000001E-2</v>
      </c>
      <c r="C85">
        <f>'Scenario Data'!G40</f>
        <v>1.4999999999999999E-2</v>
      </c>
      <c r="D85">
        <f>'Scenario Data'!G64</f>
        <v>0</v>
      </c>
      <c r="E85">
        <f>'Scenario Data'!G88</f>
        <v>0</v>
      </c>
      <c r="F85">
        <f>'Scenario Data'!G112</f>
        <v>0</v>
      </c>
    </row>
    <row r="86" spans="1:6" x14ac:dyDescent="0.4">
      <c r="A86" s="10">
        <v>2032</v>
      </c>
      <c r="B86">
        <f>'Scenario Data'!G17</f>
        <v>6.8000000000000005E-2</v>
      </c>
      <c r="C86">
        <f>'Scenario Data'!G41</f>
        <v>3.3000000000000002E-2</v>
      </c>
      <c r="D86">
        <f>'Scenario Data'!G65</f>
        <v>0</v>
      </c>
      <c r="E86">
        <f>'Scenario Data'!G89</f>
        <v>0</v>
      </c>
      <c r="F86">
        <f>'Scenario Data'!G113</f>
        <v>0</v>
      </c>
    </row>
    <row r="87" spans="1:6" x14ac:dyDescent="0.4">
      <c r="A87" s="10">
        <v>2033</v>
      </c>
      <c r="B87">
        <f>'Scenario Data'!G18</f>
        <v>0.127</v>
      </c>
      <c r="C87">
        <f>'Scenario Data'!G42</f>
        <v>6.5000000000000002E-2</v>
      </c>
      <c r="D87">
        <f>'Scenario Data'!G66</f>
        <v>0</v>
      </c>
      <c r="E87">
        <f>'Scenario Data'!G90</f>
        <v>0</v>
      </c>
      <c r="F87">
        <f>'Scenario Data'!G114</f>
        <v>0</v>
      </c>
    </row>
    <row r="88" spans="1:6" x14ac:dyDescent="0.4">
      <c r="A88" s="10">
        <v>2034</v>
      </c>
      <c r="B88">
        <f>'Scenario Data'!G19</f>
        <v>0.186</v>
      </c>
      <c r="C88">
        <f>'Scenario Data'!G43</f>
        <v>0.13900000000000001</v>
      </c>
      <c r="D88">
        <f>'Scenario Data'!G67</f>
        <v>0</v>
      </c>
      <c r="E88">
        <f>'Scenario Data'!G91</f>
        <v>0</v>
      </c>
      <c r="F88">
        <f>'Scenario Data'!G115</f>
        <v>0</v>
      </c>
    </row>
    <row r="89" spans="1:6" x14ac:dyDescent="0.4">
      <c r="A89" s="10">
        <v>2035</v>
      </c>
      <c r="B89">
        <f>'Scenario Data'!G20</f>
        <v>0.29699999999999999</v>
      </c>
      <c r="C89">
        <f>'Scenario Data'!G44</f>
        <v>0.245</v>
      </c>
      <c r="D89">
        <f>'Scenario Data'!G68</f>
        <v>0</v>
      </c>
      <c r="E89">
        <f>'Scenario Data'!G92</f>
        <v>0</v>
      </c>
      <c r="F89">
        <f>'Scenario Data'!G116</f>
        <v>0</v>
      </c>
    </row>
    <row r="90" spans="1:6" x14ac:dyDescent="0.4">
      <c r="A90" s="10">
        <v>2036</v>
      </c>
      <c r="B90">
        <f>'Scenario Data'!G21</f>
        <v>0.48699999999999999</v>
      </c>
      <c r="C90">
        <f>'Scenario Data'!G45</f>
        <v>0.30099999999999999</v>
      </c>
      <c r="D90">
        <f>'Scenario Data'!G69</f>
        <v>0</v>
      </c>
      <c r="E90">
        <f>'Scenario Data'!G93</f>
        <v>0</v>
      </c>
      <c r="F90">
        <f>'Scenario Data'!G117</f>
        <v>0</v>
      </c>
    </row>
    <row r="91" spans="1:6" x14ac:dyDescent="0.4">
      <c r="A91" s="10">
        <v>2037</v>
      </c>
      <c r="B91">
        <f>'Scenario Data'!G22</f>
        <v>0.64800000000000002</v>
      </c>
      <c r="C91">
        <f>'Scenario Data'!G46</f>
        <v>0.378</v>
      </c>
      <c r="D91">
        <f>'Scenario Data'!G70</f>
        <v>0</v>
      </c>
      <c r="E91">
        <f>'Scenario Data'!G94</f>
        <v>0</v>
      </c>
      <c r="F91">
        <f>'Scenario Data'!G118</f>
        <v>0</v>
      </c>
    </row>
    <row r="93" spans="1:6" s="28" customFormat="1" ht="35.6" x14ac:dyDescent="0.9">
      <c r="A93" s="17" t="s">
        <v>21</v>
      </c>
      <c r="B93" s="17"/>
      <c r="C93" s="17"/>
      <c r="D93" s="17"/>
      <c r="E93" s="17"/>
      <c r="F93" s="17"/>
    </row>
    <row r="94" spans="1:6" ht="37.299999999999997" x14ac:dyDescent="0.4">
      <c r="A94" s="18" t="s">
        <v>0</v>
      </c>
      <c r="B94" s="19" t="s">
        <v>14</v>
      </c>
      <c r="C94" s="20" t="s">
        <v>15</v>
      </c>
      <c r="D94" s="21" t="s">
        <v>16</v>
      </c>
      <c r="E94" s="21" t="s">
        <v>17</v>
      </c>
      <c r="F94" s="21" t="s">
        <v>18</v>
      </c>
    </row>
    <row r="95" spans="1:6" x14ac:dyDescent="0.4">
      <c r="A95" s="10">
        <v>2018</v>
      </c>
      <c r="B95">
        <f>'Scenario Data'!J3/1000</f>
        <v>466.82087679956476</v>
      </c>
      <c r="C95">
        <f>'Scenario Data'!J27/1000</f>
        <v>459.67907760294304</v>
      </c>
      <c r="D95">
        <f>'Scenario Data'!J51/1000</f>
        <v>441.05410218697682</v>
      </c>
      <c r="E95">
        <f>'Scenario Data'!J75/1000</f>
        <v>430.84829959614024</v>
      </c>
      <c r="F95">
        <f>'Scenario Data'!J99/1000</f>
        <v>422.88734159390589</v>
      </c>
    </row>
    <row r="96" spans="1:6" x14ac:dyDescent="0.4">
      <c r="A96" s="10">
        <v>2019</v>
      </c>
      <c r="B96">
        <f>'Scenario Data'!J4/1000</f>
        <v>467.75312859896371</v>
      </c>
      <c r="C96">
        <f>'Scenario Data'!J28/1000</f>
        <v>460.49113751626732</v>
      </c>
      <c r="D96">
        <f>'Scenario Data'!J52/1000</f>
        <v>436.08121508341026</v>
      </c>
      <c r="E96">
        <f>'Scenario Data'!J76/1000</f>
        <v>424.20592214433867</v>
      </c>
      <c r="F96">
        <f>'Scenario Data'!J100/1000</f>
        <v>411.97780568521938</v>
      </c>
    </row>
    <row r="97" spans="1:6" x14ac:dyDescent="0.4">
      <c r="A97" s="10">
        <v>2020</v>
      </c>
      <c r="B97">
        <f>'Scenario Data'!J5/1000</f>
        <v>472.11533746171824</v>
      </c>
      <c r="C97">
        <f>'Scenario Data'!J29/1000</f>
        <v>461.27302784481822</v>
      </c>
      <c r="D97">
        <f>'Scenario Data'!J53/1000</f>
        <v>429.7617349899287</v>
      </c>
      <c r="E97">
        <f>'Scenario Data'!J77/1000</f>
        <v>415.99552669027048</v>
      </c>
      <c r="F97">
        <f>'Scenario Data'!J101/1000</f>
        <v>408.80960327059415</v>
      </c>
    </row>
    <row r="98" spans="1:6" x14ac:dyDescent="0.4">
      <c r="A98" s="10">
        <v>2021</v>
      </c>
      <c r="B98">
        <f>'Scenario Data'!J6/1000</f>
        <v>473.0191785235308</v>
      </c>
      <c r="C98">
        <f>'Scenario Data'!J30/1000</f>
        <v>461.27651180020615</v>
      </c>
      <c r="D98">
        <f>'Scenario Data'!J54/1000</f>
        <v>424.52012734111082</v>
      </c>
      <c r="E98">
        <f>'Scenario Data'!J78/1000</f>
        <v>408.22291516860236</v>
      </c>
      <c r="F98">
        <f>'Scenario Data'!J102/1000</f>
        <v>404.50084432579592</v>
      </c>
    </row>
    <row r="99" spans="1:6" x14ac:dyDescent="0.4">
      <c r="A99" s="10">
        <v>2022</v>
      </c>
      <c r="B99">
        <f>'Scenario Data'!J7/1000</f>
        <v>478.23275021458932</v>
      </c>
      <c r="C99">
        <f>'Scenario Data'!J31/1000</f>
        <v>462.7614868353877</v>
      </c>
      <c r="D99">
        <f>'Scenario Data'!J55/1000</f>
        <v>422.15372794527775</v>
      </c>
      <c r="E99">
        <f>'Scenario Data'!J79/1000</f>
        <v>411.27578650474766</v>
      </c>
      <c r="F99">
        <f>'Scenario Data'!J103/1000</f>
        <v>407.7387577907453</v>
      </c>
    </row>
    <row r="100" spans="1:6" x14ac:dyDescent="0.4">
      <c r="A100" s="10">
        <v>2023</v>
      </c>
      <c r="B100">
        <f>'Scenario Data'!J8/1000</f>
        <v>483.50216086614671</v>
      </c>
      <c r="C100">
        <f>'Scenario Data'!J32/1000</f>
        <v>467.55433091687951</v>
      </c>
      <c r="D100">
        <f>'Scenario Data'!J56/1000</f>
        <v>426.95970916242402</v>
      </c>
      <c r="E100">
        <f>'Scenario Data'!J80/1000</f>
        <v>413.44039061515059</v>
      </c>
      <c r="F100">
        <f>'Scenario Data'!J104/1000</f>
        <v>412.4220073279468</v>
      </c>
    </row>
    <row r="101" spans="1:6" x14ac:dyDescent="0.4">
      <c r="A101" s="10">
        <v>2024</v>
      </c>
      <c r="B101">
        <f>'Scenario Data'!J9/1000</f>
        <v>489.7425606478829</v>
      </c>
      <c r="C101">
        <f>'Scenario Data'!J33/1000</f>
        <v>474.07877453191315</v>
      </c>
      <c r="D101">
        <f>'Scenario Data'!J57/1000</f>
        <v>430.90193346629593</v>
      </c>
      <c r="E101">
        <f>'Scenario Data'!J81/1000</f>
        <v>419.32021844205502</v>
      </c>
      <c r="F101">
        <f>'Scenario Data'!J105/1000</f>
        <v>417.5298299734248</v>
      </c>
    </row>
    <row r="102" spans="1:6" x14ac:dyDescent="0.4">
      <c r="A102" s="10">
        <v>2025</v>
      </c>
      <c r="B102">
        <f>'Scenario Data'!J10/1000</f>
        <v>496.41896179418637</v>
      </c>
      <c r="C102">
        <f>'Scenario Data'!J34/1000</f>
        <v>479.40466019889305</v>
      </c>
      <c r="D102">
        <f>'Scenario Data'!J58/1000</f>
        <v>433.65203231184904</v>
      </c>
      <c r="E102">
        <f>'Scenario Data'!J82/1000</f>
        <v>422.6684017564632</v>
      </c>
      <c r="F102">
        <f>'Scenario Data'!J106/1000</f>
        <v>421.45324635173375</v>
      </c>
    </row>
    <row r="103" spans="1:6" x14ac:dyDescent="0.4">
      <c r="A103" s="10">
        <v>2026</v>
      </c>
      <c r="B103">
        <f>'Scenario Data'!J11/1000</f>
        <v>503.15612932093711</v>
      </c>
      <c r="C103">
        <f>'Scenario Data'!J35/1000</f>
        <v>485.99599549324631</v>
      </c>
      <c r="D103">
        <f>'Scenario Data'!J59/1000</f>
        <v>438.73844123214616</v>
      </c>
      <c r="E103">
        <f>'Scenario Data'!J83/1000</f>
        <v>428.16246520483969</v>
      </c>
      <c r="F103">
        <f>'Scenario Data'!J107/1000</f>
        <v>427.66676150859615</v>
      </c>
    </row>
    <row r="104" spans="1:6" x14ac:dyDescent="0.4">
      <c r="A104" s="10">
        <v>2027</v>
      </c>
      <c r="B104">
        <f>'Scenario Data'!J12/1000</f>
        <v>512.53244681635954</v>
      </c>
      <c r="C104">
        <f>'Scenario Data'!J36/1000</f>
        <v>495.04492650576566</v>
      </c>
      <c r="D104">
        <f>'Scenario Data'!J60/1000</f>
        <v>447.10006326488474</v>
      </c>
      <c r="E104">
        <f>'Scenario Data'!J84/1000</f>
        <v>436.45550353438324</v>
      </c>
      <c r="F104">
        <f>'Scenario Data'!J108/1000</f>
        <v>436.54386978576247</v>
      </c>
    </row>
    <row r="105" spans="1:6" x14ac:dyDescent="0.4">
      <c r="A105" s="10">
        <v>2028</v>
      </c>
      <c r="B105">
        <f>'Scenario Data'!J13/1000</f>
        <v>520.53369616355201</v>
      </c>
      <c r="C105">
        <f>'Scenario Data'!J37/1000</f>
        <v>501.09504917151196</v>
      </c>
      <c r="D105">
        <f>'Scenario Data'!J61/1000</f>
        <v>454.95315914313898</v>
      </c>
      <c r="E105">
        <f>'Scenario Data'!J85/1000</f>
        <v>445.01655104375442</v>
      </c>
      <c r="F105">
        <f>'Scenario Data'!J109/1000</f>
        <v>445.10760147516419</v>
      </c>
    </row>
    <row r="106" spans="1:6" x14ac:dyDescent="0.4">
      <c r="A106" s="10">
        <v>2029</v>
      </c>
      <c r="B106">
        <f>'Scenario Data'!J14/1000</f>
        <v>527.93178994715527</v>
      </c>
      <c r="C106">
        <f>'Scenario Data'!J38/1000</f>
        <v>501.78048847575195</v>
      </c>
      <c r="D106">
        <f>'Scenario Data'!J62/1000</f>
        <v>460.99242924873482</v>
      </c>
      <c r="E106">
        <f>'Scenario Data'!J86/1000</f>
        <v>454.26163176493952</v>
      </c>
      <c r="F106">
        <f>'Scenario Data'!J110/1000</f>
        <v>454.35554702872435</v>
      </c>
    </row>
    <row r="107" spans="1:6" x14ac:dyDescent="0.4">
      <c r="A107" s="10">
        <v>2030</v>
      </c>
      <c r="B107">
        <f>'Scenario Data'!J15/1000</f>
        <v>531.51144363037577</v>
      </c>
      <c r="C107">
        <f>'Scenario Data'!J39/1000</f>
        <v>503.77010130467244</v>
      </c>
      <c r="D107">
        <f>'Scenario Data'!J63/1000</f>
        <v>468.18255583824686</v>
      </c>
      <c r="E107">
        <f>'Scenario Data'!J87/1000</f>
        <v>463.70263194944738</v>
      </c>
      <c r="F107">
        <f>'Scenario Data'!J111/1000</f>
        <v>463.79946931025114</v>
      </c>
    </row>
    <row r="108" spans="1:6" x14ac:dyDescent="0.4">
      <c r="A108" s="10">
        <v>2031</v>
      </c>
      <c r="B108">
        <f>'Scenario Data'!J16/1000</f>
        <v>535.96162967224745</v>
      </c>
      <c r="C108">
        <f>'Scenario Data'!J40/1000</f>
        <v>505.23793451040632</v>
      </c>
      <c r="D108">
        <f>'Scenario Data'!J64/1000</f>
        <v>475.95575833223234</v>
      </c>
      <c r="E108">
        <f>'Scenario Data'!J88/1000</f>
        <v>473.34390582478699</v>
      </c>
      <c r="F108">
        <f>'Scenario Data'!J112/1000</f>
        <v>473.44376424603968</v>
      </c>
    </row>
    <row r="109" spans="1:6" x14ac:dyDescent="0.4">
      <c r="A109" s="10">
        <v>2032</v>
      </c>
      <c r="B109">
        <f>'Scenario Data'!J17/1000</f>
        <v>541.61534326982792</v>
      </c>
      <c r="C109">
        <f>'Scenario Data'!J41/1000</f>
        <v>507.8252119769212</v>
      </c>
      <c r="D109">
        <f>'Scenario Data'!J65/1000</f>
        <v>484.26130029301549</v>
      </c>
      <c r="E109">
        <f>'Scenario Data'!J89/1000</f>
        <v>483.18994849812992</v>
      </c>
      <c r="F109">
        <f>'Scenario Data'!J113/1000</f>
        <v>483.29290570415651</v>
      </c>
    </row>
    <row r="110" spans="1:6" x14ac:dyDescent="0.4">
      <c r="A110" s="10">
        <v>2033</v>
      </c>
      <c r="B110">
        <f>'Scenario Data'!J18/1000</f>
        <v>540.46160425186997</v>
      </c>
      <c r="C110">
        <f>'Scenario Data'!J42/1000</f>
        <v>508.94820996908521</v>
      </c>
      <c r="D110">
        <f>'Scenario Data'!J66/1000</f>
        <v>493.65054373989506</v>
      </c>
      <c r="E110">
        <f>'Scenario Data'!J90/1000</f>
        <v>493.24495965151448</v>
      </c>
      <c r="F110">
        <f>'Scenario Data'!J114/1000</f>
        <v>493.35111814808266</v>
      </c>
    </row>
    <row r="111" spans="1:6" x14ac:dyDescent="0.4">
      <c r="A111" s="10">
        <v>2034</v>
      </c>
      <c r="B111">
        <f>'Scenario Data'!J19/1000</f>
        <v>541.08247782239255</v>
      </c>
      <c r="C111">
        <f>'Scenario Data'!J43/1000</f>
        <v>503.90148790873531</v>
      </c>
      <c r="D111">
        <f>'Scenario Data'!J67/1000</f>
        <v>503.77383502152003</v>
      </c>
      <c r="E111">
        <f>'Scenario Data'!J91/1000</f>
        <v>503.513677490455</v>
      </c>
      <c r="F111">
        <f>'Scenario Data'!J115/1000</f>
        <v>503.62317441098935</v>
      </c>
    </row>
    <row r="112" spans="1:6" x14ac:dyDescent="0.4">
      <c r="A112" s="10">
        <v>2035</v>
      </c>
      <c r="B112">
        <f>'Scenario Data'!J20/1000</f>
        <v>534.85335627728762</v>
      </c>
      <c r="C112">
        <f>'Scenario Data'!J44/1000</f>
        <v>495.15087253978919</v>
      </c>
      <c r="D112">
        <f>'Scenario Data'!J68/1000</f>
        <v>513.68175953875652</v>
      </c>
      <c r="E112">
        <f>'Scenario Data'!J92/1000</f>
        <v>514.00079409415252</v>
      </c>
      <c r="F112">
        <f>'Scenario Data'!J116/1000</f>
        <v>514.11373774364642</v>
      </c>
    </row>
    <row r="113" spans="1:6" x14ac:dyDescent="0.4">
      <c r="A113" s="10">
        <v>2036</v>
      </c>
      <c r="B113">
        <f>'Scenario Data'!J21/1000</f>
        <v>517.99972984965586</v>
      </c>
      <c r="C113">
        <f>'Scenario Data'!J45/1000</f>
        <v>495.47754704677072</v>
      </c>
      <c r="D113">
        <f>'Scenario Data'!J69/1000</f>
        <v>523.87731049651529</v>
      </c>
      <c r="E113">
        <f>'Scenario Data'!J93/1000</f>
        <v>524.71127366639791</v>
      </c>
      <c r="F113">
        <f>'Scenario Data'!J117/1000</f>
        <v>524.82778141318227</v>
      </c>
    </row>
    <row r="114" spans="1:6" x14ac:dyDescent="0.4">
      <c r="A114" s="10">
        <v>2037</v>
      </c>
      <c r="B114">
        <f>'Scenario Data'!J22/1000</f>
        <v>506.828562283726</v>
      </c>
      <c r="C114">
        <f>'Scenario Data'!J46/1000</f>
        <v>494.74896323088558</v>
      </c>
      <c r="D114">
        <f>'Scenario Data'!J70/1000</f>
        <v>534.72935810667479</v>
      </c>
      <c r="E114">
        <f>'Scenario Data'!J94/1000</f>
        <v>535.64996485588574</v>
      </c>
      <c r="F114">
        <f>'Scenario Data'!J118/1000</f>
        <v>535.77014060899307</v>
      </c>
    </row>
    <row r="116" spans="1:6" s="28" customFormat="1" ht="35.6" x14ac:dyDescent="0.9">
      <c r="A116" s="17" t="s">
        <v>19</v>
      </c>
      <c r="B116" s="17"/>
      <c r="C116" s="17"/>
      <c r="D116" s="17"/>
      <c r="E116" s="17"/>
      <c r="F116" s="17"/>
    </row>
    <row r="117" spans="1:6" ht="37.299999999999997" x14ac:dyDescent="0.4">
      <c r="A117" s="18" t="s">
        <v>0</v>
      </c>
      <c r="B117" s="19" t="s">
        <v>14</v>
      </c>
      <c r="C117" s="20" t="s">
        <v>15</v>
      </c>
      <c r="D117" s="21" t="s">
        <v>16</v>
      </c>
      <c r="E117" s="21" t="s">
        <v>17</v>
      </c>
      <c r="F117" s="21" t="s">
        <v>18</v>
      </c>
    </row>
    <row r="118" spans="1:6" x14ac:dyDescent="0.4">
      <c r="A118" s="10">
        <v>2018</v>
      </c>
      <c r="B118">
        <f>'Scenario Data'!I3/1000</f>
        <v>0</v>
      </c>
      <c r="C118">
        <f>'Scenario Data'!I27/1000</f>
        <v>2.6159417028840264</v>
      </c>
      <c r="D118">
        <f>'Scenario Data'!I51/1000</f>
        <v>41.198608325505965</v>
      </c>
      <c r="E118">
        <f>'Scenario Data'!I75/1000</f>
        <v>109.72655626361031</v>
      </c>
      <c r="F118">
        <f>'Scenario Data'!I99/1000</f>
        <v>183.10077671145655</v>
      </c>
    </row>
    <row r="119" spans="1:6" x14ac:dyDescent="0.4">
      <c r="A119" s="10">
        <v>2019</v>
      </c>
      <c r="B119">
        <f>'Scenario Data'!I4/1000</f>
        <v>0</v>
      </c>
      <c r="C119">
        <f>'Scenario Data'!I28/1000</f>
        <v>3.3415885959383265</v>
      </c>
      <c r="D119">
        <f>'Scenario Data'!I52/1000</f>
        <v>54.137644696306076</v>
      </c>
      <c r="E119">
        <f>'Scenario Data'!I76/1000</f>
        <v>145.35558304567917</v>
      </c>
      <c r="F119">
        <f>'Scenario Data'!I100/1000</f>
        <v>244.87331061976138</v>
      </c>
    </row>
    <row r="120" spans="1:6" x14ac:dyDescent="0.4">
      <c r="A120" s="10">
        <v>2020</v>
      </c>
      <c r="B120">
        <f>'Scenario Data'!I5/1000</f>
        <v>0</v>
      </c>
      <c r="C120">
        <f>'Scenario Data'!I29/1000</f>
        <v>4.2284608167682505</v>
      </c>
      <c r="D120">
        <f>'Scenario Data'!I53/1000</f>
        <v>69.093000675890679</v>
      </c>
      <c r="E120">
        <f>'Scenario Data'!I77/1000</f>
        <v>184.75645215930953</v>
      </c>
      <c r="F120">
        <f>'Scenario Data'!I101/1000</f>
        <v>279.38818385430443</v>
      </c>
    </row>
    <row r="121" spans="1:6" x14ac:dyDescent="0.4">
      <c r="A121" s="10">
        <v>2021</v>
      </c>
      <c r="B121">
        <f>'Scenario Data'!I6/1000</f>
        <v>0</v>
      </c>
      <c r="C121">
        <f>'Scenario Data'!I30/1000</f>
        <v>5.2906292527992846</v>
      </c>
      <c r="D121">
        <f>'Scenario Data'!I54/1000</f>
        <v>87.281807725914206</v>
      </c>
      <c r="E121">
        <f>'Scenario Data'!I78/1000</f>
        <v>223.55097089036144</v>
      </c>
      <c r="F121">
        <f>'Scenario Data'!I102/1000</f>
        <v>313.47515496775162</v>
      </c>
    </row>
    <row r="122" spans="1:6" x14ac:dyDescent="0.4">
      <c r="A122" s="10">
        <v>2022</v>
      </c>
      <c r="B122">
        <f>'Scenario Data'!I7/1000</f>
        <v>0</v>
      </c>
      <c r="C122">
        <f>'Scenario Data'!I31/1000</f>
        <v>6.3867139970293891</v>
      </c>
      <c r="D122">
        <f>'Scenario Data'!I55/1000</f>
        <v>102.65488324988756</v>
      </c>
      <c r="E122">
        <f>'Scenario Data'!I79/1000</f>
        <v>235.5806344754366</v>
      </c>
      <c r="F122">
        <f>'Scenario Data'!I103/1000</f>
        <v>329.37528766557188</v>
      </c>
    </row>
    <row r="123" spans="1:6" x14ac:dyDescent="0.4">
      <c r="A123" s="10">
        <v>2023</v>
      </c>
      <c r="B123">
        <f>'Scenario Data'!I8/1000</f>
        <v>0</v>
      </c>
      <c r="C123">
        <f>'Scenario Data'!I32/1000</f>
        <v>7.0349481972176955</v>
      </c>
      <c r="D123">
        <f>'Scenario Data'!I56/1000</f>
        <v>109.27769908340996</v>
      </c>
      <c r="E123">
        <f>'Scenario Data'!I80/1000</f>
        <v>254.54832406299766</v>
      </c>
      <c r="F123">
        <f>'Scenario Data'!I104/1000</f>
        <v>341.52260337556316</v>
      </c>
    </row>
    <row r="124" spans="1:6" x14ac:dyDescent="0.4">
      <c r="A124" s="10">
        <v>2024</v>
      </c>
      <c r="B124">
        <f>'Scenario Data'!I9/1000</f>
        <v>0</v>
      </c>
      <c r="C124">
        <f>'Scenario Data'!I33/1000</f>
        <v>7.5250713263484545</v>
      </c>
      <c r="D124">
        <f>'Scenario Data'!I57/1000</f>
        <v>117.21785952953127</v>
      </c>
      <c r="E124">
        <f>'Scenario Data'!I81/1000</f>
        <v>262.07764489039607</v>
      </c>
      <c r="F124">
        <f>'Scenario Data'!I105/1000</f>
        <v>355.06119739898293</v>
      </c>
    </row>
    <row r="125" spans="1:6" x14ac:dyDescent="0.4">
      <c r="A125" s="10">
        <v>2025</v>
      </c>
      <c r="B125">
        <f>'Scenario Data'!I10/1000</f>
        <v>0</v>
      </c>
      <c r="C125">
        <f>'Scenario Data'!I34/1000</f>
        <v>8.0755865352706273</v>
      </c>
      <c r="D125">
        <f>'Scenario Data'!I58/1000</f>
        <v>124.28297033895151</v>
      </c>
      <c r="E125">
        <f>'Scenario Data'!I82/1000</f>
        <v>271.99091542842848</v>
      </c>
      <c r="F125">
        <f>'Scenario Data'!I106/1000</f>
        <v>365.59447331353408</v>
      </c>
    </row>
    <row r="126" spans="1:6" x14ac:dyDescent="0.4">
      <c r="A126" s="10">
        <v>2026</v>
      </c>
      <c r="B126">
        <f>'Scenario Data'!I11/1000</f>
        <v>0</v>
      </c>
      <c r="C126">
        <f>'Scenario Data'!I35/1000</f>
        <v>8.5032026208637745</v>
      </c>
      <c r="D126">
        <f>'Scenario Data'!I59/1000</f>
        <v>129.05475578162751</v>
      </c>
      <c r="E126">
        <f>'Scenario Data'!I83/1000</f>
        <v>278.68521043520246</v>
      </c>
      <c r="F126">
        <f>'Scenario Data'!I107/1000</f>
        <v>372.26108725439775</v>
      </c>
    </row>
    <row r="127" spans="1:6" x14ac:dyDescent="0.4">
      <c r="A127" s="10">
        <v>2027</v>
      </c>
      <c r="B127">
        <f>'Scenario Data'!I12/1000</f>
        <v>0</v>
      </c>
      <c r="C127">
        <f>'Scenario Data'!I36/1000</f>
        <v>8.7582707383926888</v>
      </c>
      <c r="D127">
        <f>'Scenario Data'!I60/1000</f>
        <v>131.99407126064429</v>
      </c>
      <c r="E127">
        <f>'Scenario Data'!I84/1000</f>
        <v>283.08990335993593</v>
      </c>
      <c r="F127">
        <f>'Scenario Data'!I108/1000</f>
        <v>375.57476882875267</v>
      </c>
    </row>
    <row r="128" spans="1:6" x14ac:dyDescent="0.4">
      <c r="A128" s="10">
        <v>2028</v>
      </c>
      <c r="B128">
        <f>'Scenario Data'!I13/1000</f>
        <v>0</v>
      </c>
      <c r="C128">
        <f>'Scenario Data'!I37/1000</f>
        <v>11.81611926430876</v>
      </c>
      <c r="D128">
        <f>'Scenario Data'!I61/1000</f>
        <v>137.86492499229757</v>
      </c>
      <c r="E128">
        <f>'Scenario Data'!I85/1000</f>
        <v>286.26832856013681</v>
      </c>
      <c r="F128">
        <f>'Scenario Data'!I109/1000</f>
        <v>379.77601723766747</v>
      </c>
    </row>
    <row r="129" spans="1:11" x14ac:dyDescent="0.4">
      <c r="A129" s="10">
        <v>2029</v>
      </c>
      <c r="B129">
        <f>'Scenario Data'!I14/1000</f>
        <v>0</v>
      </c>
      <c r="C129">
        <f>'Scenario Data'!I38/1000</f>
        <v>20.001332690049964</v>
      </c>
      <c r="D129">
        <f>'Scenario Data'!I62/1000</f>
        <v>157.3592745946996</v>
      </c>
      <c r="E129">
        <f>'Scenario Data'!I86/1000</f>
        <v>288.76716403016383</v>
      </c>
      <c r="F129">
        <f>'Scenario Data'!I110/1000</f>
        <v>383.07053993793284</v>
      </c>
    </row>
    <row r="130" spans="1:11" x14ac:dyDescent="0.4">
      <c r="A130" s="10">
        <v>2030</v>
      </c>
      <c r="B130">
        <f>'Scenario Data'!I15/1000</f>
        <v>0</v>
      </c>
      <c r="C130">
        <f>'Scenario Data'!I39/1000</f>
        <v>28.854026935897284</v>
      </c>
      <c r="D130">
        <f>'Scenario Data'!I63/1000</f>
        <v>170.81043602786667</v>
      </c>
      <c r="E130">
        <f>'Scenario Data'!I87/1000</f>
        <v>291.25453772873703</v>
      </c>
      <c r="F130">
        <f>'Scenario Data'!I111/1000</f>
        <v>386.3490350857283</v>
      </c>
    </row>
    <row r="131" spans="1:11" x14ac:dyDescent="0.4">
      <c r="A131" s="10">
        <v>2031</v>
      </c>
      <c r="B131">
        <f>'Scenario Data'!I16/1000</f>
        <v>0</v>
      </c>
      <c r="C131">
        <f>'Scenario Data'!I40/1000</f>
        <v>37.027897085008952</v>
      </c>
      <c r="D131">
        <f>'Scenario Data'!I64/1000</f>
        <v>182.43478936576224</v>
      </c>
      <c r="E131">
        <f>'Scenario Data'!I88/1000</f>
        <v>293.72915326175985</v>
      </c>
      <c r="F131">
        <f>'Scenario Data'!I112/1000</f>
        <v>389.60979980527293</v>
      </c>
    </row>
    <row r="132" spans="1:11" x14ac:dyDescent="0.4">
      <c r="A132" s="10">
        <v>2032</v>
      </c>
      <c r="B132">
        <f>'Scenario Data'!I17/1000</f>
        <v>0</v>
      </c>
      <c r="C132">
        <f>'Scenario Data'!I41/1000</f>
        <v>45.120825533249068</v>
      </c>
      <c r="D132">
        <f>'Scenario Data'!I65/1000</f>
        <v>193.39864871236392</v>
      </c>
      <c r="E132">
        <f>'Scenario Data'!I89/1000</f>
        <v>296.18970077283836</v>
      </c>
      <c r="F132">
        <f>'Scenario Data'!I113/1000</f>
        <v>392.85105001218483</v>
      </c>
    </row>
    <row r="133" spans="1:11" x14ac:dyDescent="0.4">
      <c r="A133" s="10">
        <v>2033</v>
      </c>
      <c r="B133">
        <f>'Scenario Data'!I18/1000</f>
        <v>0</v>
      </c>
      <c r="C133">
        <f>'Scenario Data'!I42/1000</f>
        <v>51.943224914970685</v>
      </c>
      <c r="D133">
        <f>'Scenario Data'!I66/1000</f>
        <v>198.87374630499389</v>
      </c>
      <c r="E133">
        <f>'Scenario Data'!I90/1000</f>
        <v>298.63452677463459</v>
      </c>
      <c r="F133">
        <f>'Scenario Data'!I114/1000</f>
        <v>396.07058914063572</v>
      </c>
    </row>
    <row r="134" spans="1:11" x14ac:dyDescent="0.4">
      <c r="A134" s="10">
        <v>2034</v>
      </c>
      <c r="B134">
        <f>'Scenario Data'!I19/1000</f>
        <v>0</v>
      </c>
      <c r="C134">
        <f>'Scenario Data'!I43/1000</f>
        <v>61.095067132441343</v>
      </c>
      <c r="D134">
        <f>'Scenario Data'!I67/1000</f>
        <v>201.40393883138492</v>
      </c>
      <c r="E134">
        <f>'Scenario Data'!I91/1000</f>
        <v>301.06225660030771</v>
      </c>
      <c r="F134">
        <f>'Scenario Data'!I115/1000</f>
        <v>399.26660189772394</v>
      </c>
    </row>
    <row r="135" spans="1:11" x14ac:dyDescent="0.4">
      <c r="A135" s="10">
        <v>2035</v>
      </c>
      <c r="B135">
        <f>'Scenario Data'!I20/1000</f>
        <v>0</v>
      </c>
      <c r="C135">
        <f>'Scenario Data'!I44/1000</f>
        <v>71.761516042958903</v>
      </c>
      <c r="D135">
        <f>'Scenario Data'!I68/1000</f>
        <v>206.718960877093</v>
      </c>
      <c r="E135">
        <f>'Scenario Data'!I92/1000</f>
        <v>303.47135283459323</v>
      </c>
      <c r="F135">
        <f>'Scenario Data'!I116/1000</f>
        <v>402.43699219593299</v>
      </c>
    </row>
    <row r="136" spans="1:11" x14ac:dyDescent="0.4">
      <c r="A136" s="10">
        <v>2036</v>
      </c>
      <c r="B136">
        <f>'Scenario Data'!I21/1000</f>
        <v>0</v>
      </c>
      <c r="C136">
        <f>'Scenario Data'!I45/1000</f>
        <v>77.395898789341842</v>
      </c>
      <c r="D136">
        <f>'Scenario Data'!I69/1000</f>
        <v>210.936602300945</v>
      </c>
      <c r="E136">
        <f>'Scenario Data'!I93/1000</f>
        <v>305.86035084715718</v>
      </c>
      <c r="F136">
        <f>'Scenario Data'!I117/1000</f>
        <v>405.57979853864902</v>
      </c>
    </row>
    <row r="137" spans="1:11" x14ac:dyDescent="0.4">
      <c r="A137" s="10">
        <v>2037</v>
      </c>
      <c r="B137">
        <f>'Scenario Data'!I22/1000</f>
        <v>0</v>
      </c>
      <c r="C137">
        <f>'Scenario Data'!I46/1000</f>
        <v>82.32204812633482</v>
      </c>
      <c r="D137">
        <f>'Scenario Data'!I70/1000</f>
        <v>212.91484005915706</v>
      </c>
      <c r="E137">
        <f>'Scenario Data'!I94/1000</f>
        <v>308.22756480308243</v>
      </c>
      <c r="F137">
        <f>'Scenario Data'!I118/1000</f>
        <v>408.6927416127852</v>
      </c>
    </row>
    <row r="139" spans="1:11" s="28" customFormat="1" ht="35.6" x14ac:dyDescent="0.9">
      <c r="A139" s="17" t="s">
        <v>20</v>
      </c>
      <c r="B139" s="17"/>
      <c r="C139" s="17"/>
      <c r="D139" s="17"/>
      <c r="E139" s="17"/>
      <c r="F139" s="17"/>
    </row>
    <row r="140" spans="1:11" ht="37.299999999999997" x14ac:dyDescent="0.4">
      <c r="A140" s="18" t="s">
        <v>0</v>
      </c>
      <c r="B140" s="19" t="s">
        <v>14</v>
      </c>
      <c r="C140" s="20" t="s">
        <v>15</v>
      </c>
      <c r="D140" s="21" t="s">
        <v>16</v>
      </c>
      <c r="E140" s="21" t="s">
        <v>17</v>
      </c>
      <c r="F140" s="21" t="s">
        <v>18</v>
      </c>
      <c r="H140" s="20"/>
      <c r="I140" s="2"/>
      <c r="J140" s="2"/>
      <c r="K140" s="2"/>
    </row>
    <row r="141" spans="1:11" x14ac:dyDescent="0.4">
      <c r="A141" s="10">
        <v>2018</v>
      </c>
      <c r="B141">
        <f>('Scenario Data'!H3)/1000</f>
        <v>466.82087679956476</v>
      </c>
      <c r="C141">
        <f>('Scenario Data'!H27)/1000</f>
        <v>457.06313590005885</v>
      </c>
      <c r="D141">
        <f>('Scenario Data'!H51)/1000</f>
        <v>399.85549386147102</v>
      </c>
      <c r="E141">
        <f>('Scenario Data'!H75)/1000</f>
        <v>321.12174333253012</v>
      </c>
      <c r="F141">
        <f>('Scenario Data'!H99)/1000</f>
        <v>239.78656488244908</v>
      </c>
    </row>
    <row r="142" spans="1:11" x14ac:dyDescent="0.4">
      <c r="A142" s="10">
        <v>2019</v>
      </c>
      <c r="B142">
        <f>('Scenario Data'!H4)/1000</f>
        <v>467.75312859896371</v>
      </c>
      <c r="C142">
        <f>('Scenario Data'!H28)/1000</f>
        <v>457.14954892032921</v>
      </c>
      <c r="D142">
        <f>('Scenario Data'!H52)/1000</f>
        <v>381.94357038710433</v>
      </c>
      <c r="E142">
        <f>('Scenario Data'!H76)/1000</f>
        <v>278.85033909865996</v>
      </c>
      <c r="F142">
        <f>('Scenario Data'!H100)/1000</f>
        <v>167.10449506545791</v>
      </c>
    </row>
    <row r="143" spans="1:11" x14ac:dyDescent="0.4">
      <c r="A143" s="10">
        <v>2020</v>
      </c>
      <c r="B143">
        <f>('Scenario Data'!H5)/1000</f>
        <v>472.11533746171824</v>
      </c>
      <c r="C143">
        <f>('Scenario Data'!H29)/1000</f>
        <v>457.04456702805015</v>
      </c>
      <c r="D143">
        <f>('Scenario Data'!H53)/1000</f>
        <v>360.66873431403792</v>
      </c>
      <c r="E143">
        <f>('Scenario Data'!H77)/1000</f>
        <v>231.23907453096146</v>
      </c>
      <c r="F143">
        <f>('Scenario Data'!H101)/1000</f>
        <v>129.42141941628975</v>
      </c>
    </row>
    <row r="144" spans="1:11" x14ac:dyDescent="0.4">
      <c r="A144" s="10">
        <v>2021</v>
      </c>
      <c r="B144">
        <f>('Scenario Data'!H6)/1000</f>
        <v>473.0191785235308</v>
      </c>
      <c r="C144">
        <f>('Scenario Data'!H30)/1000</f>
        <v>455.98588254740673</v>
      </c>
      <c r="D144">
        <f>('Scenario Data'!H54)/1000</f>
        <v>337.23831961519664</v>
      </c>
      <c r="E144">
        <f>('Scenario Data'!H78)/1000</f>
        <v>184.67194427824066</v>
      </c>
      <c r="F144">
        <f>('Scenario Data'!H102)/1000</f>
        <v>91.025689358044076</v>
      </c>
    </row>
    <row r="145" spans="1:6" x14ac:dyDescent="0.4">
      <c r="A145" s="10">
        <v>2022</v>
      </c>
      <c r="B145">
        <f>('Scenario Data'!H7)/1000</f>
        <v>478.23275021458932</v>
      </c>
      <c r="C145">
        <f>('Scenario Data'!H31)/1000</f>
        <v>456.3747728383583</v>
      </c>
      <c r="D145">
        <f>('Scenario Data'!H55)/1000</f>
        <v>319.49884469539006</v>
      </c>
      <c r="E145">
        <f>('Scenario Data'!H79)/1000</f>
        <v>175.69515202931112</v>
      </c>
      <c r="F145">
        <f>('Scenario Data'!H103)/1000</f>
        <v>78.363470125173464</v>
      </c>
    </row>
    <row r="146" spans="1:6" x14ac:dyDescent="0.4">
      <c r="A146" s="10">
        <v>2023</v>
      </c>
      <c r="B146">
        <f>('Scenario Data'!H8)/1000</f>
        <v>483.50216086614671</v>
      </c>
      <c r="C146">
        <f>('Scenario Data'!H32)/1000</f>
        <v>460.51938271966185</v>
      </c>
      <c r="D146">
        <f>('Scenario Data'!H56)/1000</f>
        <v>317.68201007901405</v>
      </c>
      <c r="E146">
        <f>('Scenario Data'!H80)/1000</f>
        <v>158.89206655215304</v>
      </c>
      <c r="F146">
        <f>('Scenario Data'!H104)/1000</f>
        <v>70.899403952383949</v>
      </c>
    </row>
    <row r="147" spans="1:6" x14ac:dyDescent="0.4">
      <c r="A147" s="10">
        <v>2024</v>
      </c>
      <c r="B147">
        <f>('Scenario Data'!H9)/1000</f>
        <v>489.7425606478829</v>
      </c>
      <c r="C147">
        <f>('Scenario Data'!H33)/1000</f>
        <v>466.55370320556466</v>
      </c>
      <c r="D147">
        <f>('Scenario Data'!H57)/1000</f>
        <v>313.68407393676432</v>
      </c>
      <c r="E147">
        <f>('Scenario Data'!H81)/1000</f>
        <v>157.24257355165878</v>
      </c>
      <c r="F147">
        <f>('Scenario Data'!H105)/1000</f>
        <v>62.46863257444172</v>
      </c>
    </row>
    <row r="148" spans="1:6" x14ac:dyDescent="0.4">
      <c r="A148" s="10">
        <v>2025</v>
      </c>
      <c r="B148">
        <f>('Scenario Data'!H10)/1000</f>
        <v>496.41896179418637</v>
      </c>
      <c r="C148">
        <f>('Scenario Data'!H34)/1000</f>
        <v>471.32907366362235</v>
      </c>
      <c r="D148">
        <f>('Scenario Data'!H58)/1000</f>
        <v>309.36906197289767</v>
      </c>
      <c r="E148">
        <f>('Scenario Data'!H82)/1000</f>
        <v>150.67748632803449</v>
      </c>
      <c r="F148">
        <f>('Scenario Data'!H106)/1000</f>
        <v>55.858773038199686</v>
      </c>
    </row>
    <row r="149" spans="1:6" x14ac:dyDescent="0.4">
      <c r="A149" s="10">
        <v>2026</v>
      </c>
      <c r="B149">
        <f>('Scenario Data'!H11)/1000</f>
        <v>503.15612932093711</v>
      </c>
      <c r="C149">
        <f>('Scenario Data'!H35)/1000</f>
        <v>477.49279287238272</v>
      </c>
      <c r="D149">
        <f>('Scenario Data'!H59)/1000</f>
        <v>309.68368545051862</v>
      </c>
      <c r="E149">
        <f>('Scenario Data'!H83)/1000</f>
        <v>149.4772547696376</v>
      </c>
      <c r="F149">
        <f>('Scenario Data'!H107)/1000</f>
        <v>55.405674254198665</v>
      </c>
    </row>
    <row r="150" spans="1:6" x14ac:dyDescent="0.4">
      <c r="A150" s="10">
        <v>2027</v>
      </c>
      <c r="B150">
        <f>('Scenario Data'!H12)/1000</f>
        <v>512.53244681635954</v>
      </c>
      <c r="C150">
        <f>('Scenario Data'!H36)/1000</f>
        <v>486.28665576737262</v>
      </c>
      <c r="D150">
        <f>('Scenario Data'!H60)/1000</f>
        <v>315.10599200424031</v>
      </c>
      <c r="E150">
        <f>('Scenario Data'!H84)/1000</f>
        <v>153.36560017444742</v>
      </c>
      <c r="F150">
        <f>('Scenario Data'!H108)/1000</f>
        <v>60.969100957009999</v>
      </c>
    </row>
    <row r="151" spans="1:6" x14ac:dyDescent="0.4">
      <c r="A151" s="10">
        <v>2028</v>
      </c>
      <c r="B151">
        <f>('Scenario Data'!H13)/1000</f>
        <v>520.53369616355201</v>
      </c>
      <c r="C151">
        <f>('Scenario Data'!H37)/1000</f>
        <v>489.27892990720312</v>
      </c>
      <c r="D151">
        <f>('Scenario Data'!H61)/1000</f>
        <v>317.08823415084129</v>
      </c>
      <c r="E151">
        <f>('Scenario Data'!H85)/1000</f>
        <v>158.74822248361761</v>
      </c>
      <c r="F151">
        <f>('Scenario Data'!H109)/1000</f>
        <v>65.331584237496998</v>
      </c>
    </row>
    <row r="152" spans="1:6" x14ac:dyDescent="0.4">
      <c r="A152" s="10">
        <v>2029</v>
      </c>
      <c r="B152">
        <f>('Scenario Data'!H14)/1000</f>
        <v>527.93178994715527</v>
      </c>
      <c r="C152">
        <f>('Scenario Data'!H38)/1000</f>
        <v>481.77915578570162</v>
      </c>
      <c r="D152">
        <f>('Scenario Data'!H62)/1000</f>
        <v>303.63315465403525</v>
      </c>
      <c r="E152">
        <f>('Scenario Data'!H86)/1000</f>
        <v>165.4944677347759</v>
      </c>
      <c r="F152">
        <f>('Scenario Data'!H110)/1000</f>
        <v>71.285007090791495</v>
      </c>
    </row>
    <row r="153" spans="1:6" x14ac:dyDescent="0.4">
      <c r="A153" s="10">
        <v>2030</v>
      </c>
      <c r="B153">
        <f>('Scenario Data'!H15)/1000</f>
        <v>531.51144363037577</v>
      </c>
      <c r="C153">
        <f>('Scenario Data'!H39)/1000</f>
        <v>474.9160743687749</v>
      </c>
      <c r="D153">
        <f>('Scenario Data'!H63)/1000</f>
        <v>297.37211981038052</v>
      </c>
      <c r="E153">
        <f>('Scenario Data'!H87)/1000</f>
        <v>172.44809422071037</v>
      </c>
      <c r="F153">
        <f>('Scenario Data'!H111)/1000</f>
        <v>77.450434224522766</v>
      </c>
    </row>
    <row r="154" spans="1:6" x14ac:dyDescent="0.4">
      <c r="A154" s="10">
        <v>2031</v>
      </c>
      <c r="B154">
        <f>('Scenario Data'!H16)/1000</f>
        <v>535.96162967224745</v>
      </c>
      <c r="C154">
        <f>('Scenario Data'!H40)/1000</f>
        <v>468.2100374253975</v>
      </c>
      <c r="D154">
        <f>('Scenario Data'!H64)/1000</f>
        <v>293.52096896647009</v>
      </c>
      <c r="E154">
        <f>('Scenario Data'!H88)/1000</f>
        <v>179.61475256302737</v>
      </c>
      <c r="F154">
        <f>('Scenario Data'!H112)/1000</f>
        <v>83.833964440766891</v>
      </c>
    </row>
    <row r="155" spans="1:6" x14ac:dyDescent="0.4">
      <c r="A155" s="10">
        <v>2032</v>
      </c>
      <c r="B155">
        <f>('Scenario Data'!H17)/1000</f>
        <v>541.61534326982792</v>
      </c>
      <c r="C155">
        <f>('Scenario Data'!H41)/1000</f>
        <v>462.70438644367243</v>
      </c>
      <c r="D155">
        <f>('Scenario Data'!H65)/1000</f>
        <v>290.86265158065123</v>
      </c>
      <c r="E155">
        <f>('Scenario Data'!H89)/1000</f>
        <v>187.00024772529113</v>
      </c>
      <c r="F155">
        <f>('Scenario Data'!H113)/1000</f>
        <v>90.441855691971028</v>
      </c>
    </row>
    <row r="156" spans="1:6" x14ac:dyDescent="0.4">
      <c r="A156" s="10">
        <v>2033</v>
      </c>
      <c r="B156">
        <f>('Scenario Data'!H18)/1000</f>
        <v>540.46160425186997</v>
      </c>
      <c r="C156">
        <f>('Scenario Data'!H42)/1000</f>
        <v>457.00498505411485</v>
      </c>
      <c r="D156">
        <f>('Scenario Data'!H66)/1000</f>
        <v>294.77679743490154</v>
      </c>
      <c r="E156">
        <f>('Scenario Data'!H90)/1000</f>
        <v>194.61043287687988</v>
      </c>
      <c r="F156">
        <f>('Scenario Data'!H114)/1000</f>
        <v>97.280529007446958</v>
      </c>
    </row>
    <row r="157" spans="1:6" x14ac:dyDescent="0.4">
      <c r="A157" s="10">
        <v>2034</v>
      </c>
      <c r="B157">
        <f>('Scenario Data'!H19)/1000</f>
        <v>541.08247782239255</v>
      </c>
      <c r="C157">
        <f>('Scenario Data'!H43)/1000</f>
        <v>442.80642077629392</v>
      </c>
      <c r="D157">
        <f>('Scenario Data'!H67)/1000</f>
        <v>302.36989619013457</v>
      </c>
      <c r="E157">
        <f>('Scenario Data'!H91)/1000</f>
        <v>202.45142089014718</v>
      </c>
      <c r="F157">
        <f>('Scenario Data'!H115)/1000</f>
        <v>104.35657251326533</v>
      </c>
    </row>
    <row r="158" spans="1:6" x14ac:dyDescent="0.4">
      <c r="A158" s="10">
        <v>2035</v>
      </c>
      <c r="B158">
        <f>('Scenario Data'!H20)/1000</f>
        <v>534.85335627728762</v>
      </c>
      <c r="C158">
        <f>('Scenario Data'!H44)/1000</f>
        <v>423.38935649683015</v>
      </c>
      <c r="D158">
        <f>('Scenario Data'!H68)/1000</f>
        <v>306.96279866166361</v>
      </c>
      <c r="E158">
        <f>('Scenario Data'!H92)/1000</f>
        <v>210.52944125955921</v>
      </c>
      <c r="F158">
        <f>('Scenario Data'!H116)/1000</f>
        <v>111.67674554771327</v>
      </c>
    </row>
    <row r="159" spans="1:6" x14ac:dyDescent="0.4">
      <c r="A159" s="10">
        <v>2036</v>
      </c>
      <c r="B159">
        <f>('Scenario Data'!H21)/1000</f>
        <v>517.99972984965586</v>
      </c>
      <c r="C159">
        <f>('Scenario Data'!H45)/1000</f>
        <v>418.08164825742926</v>
      </c>
      <c r="D159">
        <f>('Scenario Data'!H69)/1000</f>
        <v>312.94070819556998</v>
      </c>
      <c r="E159">
        <f>('Scenario Data'!H93)/1000</f>
        <v>218.85092281924062</v>
      </c>
      <c r="F159">
        <f>('Scenario Data'!H117)/1000</f>
        <v>119.24798287453379</v>
      </c>
    </row>
    <row r="160" spans="1:6" x14ac:dyDescent="0.4">
      <c r="A160" s="10">
        <v>2037</v>
      </c>
      <c r="B160">
        <f>('Scenario Data'!H22)/1000</f>
        <v>506.828562283726</v>
      </c>
      <c r="C160">
        <f>('Scenario Data'!H46)/1000</f>
        <v>412.42691510455052</v>
      </c>
      <c r="D160">
        <f>('Scenario Data'!H70)/1000</f>
        <v>321.81451804751782</v>
      </c>
      <c r="E160">
        <f>('Scenario Data'!H94)/1000</f>
        <v>227.42240005280325</v>
      </c>
      <c r="F160">
        <f>('Scenario Data'!H118)/1000</f>
        <v>127.07739899620825</v>
      </c>
    </row>
  </sheetData>
  <mergeCells count="1">
    <mergeCell ref="A1:F1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0E61D-03DF-44A6-9867-A7745EEB4693}">
  <dimension ref="A1:AL167"/>
  <sheetViews>
    <sheetView topLeftCell="A45" zoomScaleNormal="100" workbookViewId="0">
      <selection activeCell="L103" sqref="L103"/>
    </sheetView>
  </sheetViews>
  <sheetFormatPr defaultRowHeight="14.6" x14ac:dyDescent="0.4"/>
  <cols>
    <col min="8" max="10" width="12.61328125" bestFit="1" customWidth="1"/>
    <col min="25" max="25" width="4" customWidth="1"/>
    <col min="30" max="30" width="14.84375" customWidth="1"/>
  </cols>
  <sheetData>
    <row r="1" spans="1:34" ht="35.6" x14ac:dyDescent="0.9">
      <c r="A1" s="23" t="s">
        <v>14</v>
      </c>
      <c r="B1" s="17"/>
      <c r="C1" s="17"/>
      <c r="D1" s="17"/>
      <c r="E1" s="17"/>
      <c r="F1" s="17"/>
      <c r="G1" s="17"/>
      <c r="H1" s="17"/>
      <c r="I1" s="17"/>
      <c r="L1" s="35"/>
      <c r="M1" s="35"/>
      <c r="N1" s="35"/>
      <c r="O1" s="35"/>
      <c r="P1" s="35"/>
      <c r="Q1" s="35"/>
      <c r="U1" s="8"/>
    </row>
    <row r="2" spans="1:34" ht="233.15" x14ac:dyDescent="0.4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8</v>
      </c>
      <c r="I2" s="1" t="s">
        <v>9</v>
      </c>
      <c r="J2" s="1" t="s">
        <v>10</v>
      </c>
      <c r="L2" s="1"/>
      <c r="M2" s="3"/>
      <c r="N2" s="3"/>
      <c r="O2" s="2"/>
      <c r="P2" s="2"/>
      <c r="Q2" s="2"/>
    </row>
    <row r="3" spans="1:34" x14ac:dyDescent="0.4">
      <c r="A3">
        <v>0</v>
      </c>
      <c r="B3">
        <f>'[1]Annual Energy Summary (All)'!B2</f>
        <v>1466.1483350000001</v>
      </c>
      <c r="C3">
        <f>'[1]Annual Energy Summary (All)'!C2</f>
        <v>1378.1342389457</v>
      </c>
      <c r="D3">
        <f>'[1]Annual Energy Summary (All)'!D2</f>
        <v>88.014096054302897</v>
      </c>
      <c r="E3">
        <f>'[1]Annual Energy Summary (All)'!E2</f>
        <v>0</v>
      </c>
      <c r="F3">
        <f>'[1]Annual Energy Summary (All)'!F2</f>
        <v>5.9499999999999997E-2</v>
      </c>
      <c r="G3">
        <f>'[1]Annual Energy Summary (All)'!G2</f>
        <v>0</v>
      </c>
      <c r="H3" s="15">
        <f>'[1]Customer Bills (Each)'!A3</f>
        <v>466820.87679956475</v>
      </c>
      <c r="I3" s="15">
        <f>'[1]Customer Bills (Each)'!A75</f>
        <v>0</v>
      </c>
      <c r="J3" s="15">
        <f>'[1]Customer Bills (Each)'!A171</f>
        <v>466820.87679956475</v>
      </c>
      <c r="M3" s="31"/>
    </row>
    <row r="4" spans="1:34" x14ac:dyDescent="0.4">
      <c r="A4">
        <v>1</v>
      </c>
      <c r="B4">
        <f>'[1]Annual Energy Summary (All)'!B3</f>
        <v>1466.1483350000001</v>
      </c>
      <c r="C4">
        <f>'[1]Annual Energy Summary (All)'!C3</f>
        <v>1340.7540400461901</v>
      </c>
      <c r="D4">
        <f>'[1]Annual Energy Summary (All)'!D3</f>
        <v>125.394294953808</v>
      </c>
      <c r="E4">
        <f>'[1]Annual Energy Summary (All)'!E3</f>
        <v>0</v>
      </c>
      <c r="F4">
        <f>'[1]Annual Energy Summary (All)'!F3</f>
        <v>8.6999999999999994E-2</v>
      </c>
      <c r="G4">
        <f>'[1]Annual Energy Summary (All)'!G3</f>
        <v>0</v>
      </c>
      <c r="H4" s="15">
        <f>'[1]Customer Bills (Each)'!A4</f>
        <v>467753.12859896373</v>
      </c>
      <c r="I4" s="15">
        <f>'[1]Customer Bills (Each)'!A76</f>
        <v>0</v>
      </c>
      <c r="J4" s="15">
        <f>'[1]Customer Bills (Each)'!A172</f>
        <v>467753.12859896373</v>
      </c>
      <c r="AD4" s="5"/>
    </row>
    <row r="5" spans="1:34" x14ac:dyDescent="0.4">
      <c r="A5">
        <v>2</v>
      </c>
      <c r="B5">
        <f>'[1]Annual Energy Summary (All)'!B4</f>
        <v>1466.1483350000001</v>
      </c>
      <c r="C5">
        <f>'[1]Annual Energy Summary (All)'!C4</f>
        <v>1320.0420629902701</v>
      </c>
      <c r="D5">
        <f>'[1]Annual Energy Summary (All)'!D4</f>
        <v>146.10627200973499</v>
      </c>
      <c r="E5">
        <f>'[1]Annual Energy Summary (All)'!E4</f>
        <v>0</v>
      </c>
      <c r="F5">
        <f>'[1]Annual Energy Summary (All)'!F4</f>
        <v>0.10349999999999999</v>
      </c>
      <c r="G5">
        <f>'[1]Annual Energy Summary (All)'!G4</f>
        <v>0</v>
      </c>
      <c r="H5" s="15">
        <f>'[1]Customer Bills (Each)'!A5</f>
        <v>472115.33746171824</v>
      </c>
      <c r="I5" s="15">
        <f>'[1]Customer Bills (Each)'!A77</f>
        <v>0</v>
      </c>
      <c r="J5" s="15">
        <f>'[1]Customer Bills (Each)'!A173</f>
        <v>472115.33746171824</v>
      </c>
      <c r="AD5" s="5"/>
    </row>
    <row r="6" spans="1:34" x14ac:dyDescent="0.4">
      <c r="A6">
        <v>3</v>
      </c>
      <c r="B6">
        <f>'[1]Annual Energy Summary (All)'!B5</f>
        <v>1466.1483350000001</v>
      </c>
      <c r="C6">
        <f>'[1]Annual Energy Summary (All)'!C5</f>
        <v>1284.5262965336699</v>
      </c>
      <c r="D6">
        <f>'[1]Annual Energy Summary (All)'!D5</f>
        <v>181.62203846632801</v>
      </c>
      <c r="E6">
        <f>'[1]Annual Energy Summary (All)'!E5</f>
        <v>0</v>
      </c>
      <c r="F6">
        <f>'[1]Annual Energy Summary (All)'!F5</f>
        <v>0.13250000000000001</v>
      </c>
      <c r="G6">
        <f>'[1]Annual Energy Summary (All)'!G5</f>
        <v>0</v>
      </c>
      <c r="H6" s="15">
        <f>'[1]Customer Bills (Each)'!A6</f>
        <v>473019.17852353078</v>
      </c>
      <c r="I6" s="15">
        <f>'[1]Customer Bills (Each)'!A78</f>
        <v>0</v>
      </c>
      <c r="J6" s="15">
        <f>'[1]Customer Bills (Each)'!A174</f>
        <v>473019.17852353078</v>
      </c>
      <c r="AD6" s="5"/>
    </row>
    <row r="7" spans="1:34" x14ac:dyDescent="0.4">
      <c r="A7">
        <v>4</v>
      </c>
      <c r="B7">
        <f>'[1]Annual Energy Summary (All)'!B6</f>
        <v>1466.1483350000001</v>
      </c>
      <c r="C7">
        <f>'[1]Annual Energy Summary (All)'!C6</f>
        <v>1267.1568410434299</v>
      </c>
      <c r="D7">
        <f>'[1]Annual Energy Summary (All)'!D6</f>
        <v>198.99149395656701</v>
      </c>
      <c r="E7">
        <f>'[1]Annual Energy Summary (All)'!E6</f>
        <v>5.7862245581812195E-4</v>
      </c>
      <c r="F7">
        <f>'[1]Annual Energy Summary (All)'!F6</f>
        <v>0.14749999999999999</v>
      </c>
      <c r="G7">
        <f>'[1]Annual Energy Summary (All)'!G6</f>
        <v>0</v>
      </c>
      <c r="H7" s="15">
        <f>'[1]Customer Bills (Each)'!A7</f>
        <v>478232.75021458929</v>
      </c>
      <c r="I7" s="15">
        <f>'[1]Customer Bills (Each)'!A79</f>
        <v>0</v>
      </c>
      <c r="J7" s="15">
        <f>'[1]Customer Bills (Each)'!A175</f>
        <v>478232.75021458929</v>
      </c>
      <c r="AD7" s="5"/>
    </row>
    <row r="8" spans="1:34" x14ac:dyDescent="0.4">
      <c r="A8">
        <v>5</v>
      </c>
      <c r="B8">
        <f>'[1]Annual Energy Summary (All)'!B7</f>
        <v>1466.1483350000001</v>
      </c>
      <c r="C8">
        <f>'[1]Annual Energy Summary (All)'!C7</f>
        <v>1249.55321227023</v>
      </c>
      <c r="D8">
        <f>'[1]Annual Energy Summary (All)'!D7</f>
        <v>216.595122729774</v>
      </c>
      <c r="E8">
        <f>'[1]Annual Energy Summary (All)'!E7</f>
        <v>4.43656380130261E-2</v>
      </c>
      <c r="F8">
        <f>'[1]Annual Energy Summary (All)'!F7</f>
        <v>0.16300000000000001</v>
      </c>
      <c r="G8">
        <f>'[1]Annual Energy Summary (All)'!G7</f>
        <v>0</v>
      </c>
      <c r="H8" s="15">
        <f>'[1]Customer Bills (Each)'!A8</f>
        <v>483502.16086614673</v>
      </c>
      <c r="I8" s="15">
        <f>'[1]Customer Bills (Each)'!A80</f>
        <v>0</v>
      </c>
      <c r="J8" s="15">
        <f>'[1]Customer Bills (Each)'!A176</f>
        <v>483502.16086614673</v>
      </c>
      <c r="AD8" s="7"/>
    </row>
    <row r="9" spans="1:34" x14ac:dyDescent="0.4">
      <c r="A9">
        <v>6</v>
      </c>
      <c r="B9">
        <f>'[1]Annual Energy Summary (All)'!B8</f>
        <v>1466.1483350000001</v>
      </c>
      <c r="C9">
        <f>'[1]Annual Energy Summary (All)'!C8</f>
        <v>1235.8928478529799</v>
      </c>
      <c r="D9">
        <f>'[1]Annual Energy Summary (All)'!D8</f>
        <v>230.25548714702501</v>
      </c>
      <c r="E9">
        <f>'[1]Annual Energy Summary (All)'!E8</f>
        <v>0.31034318529576099</v>
      </c>
      <c r="F9">
        <f>'[1]Annual Energy Summary (All)'!F8</f>
        <v>0.17599999999999999</v>
      </c>
      <c r="G9">
        <f>'[1]Annual Energy Summary (All)'!G8</f>
        <v>0</v>
      </c>
      <c r="H9" s="15">
        <f>'[1]Customer Bills (Each)'!A9</f>
        <v>489742.56064788287</v>
      </c>
      <c r="I9" s="15">
        <f>'[1]Customer Bills (Each)'!A81</f>
        <v>0</v>
      </c>
      <c r="J9" s="15">
        <f>'[1]Customer Bills (Each)'!A177</f>
        <v>489742.56064788287</v>
      </c>
      <c r="AD9" s="6"/>
      <c r="AE9" s="4"/>
    </row>
    <row r="10" spans="1:34" x14ac:dyDescent="0.4">
      <c r="A10">
        <v>7</v>
      </c>
      <c r="B10">
        <f>'[1]Annual Energy Summary (All)'!B9</f>
        <v>1466.1483350000001</v>
      </c>
      <c r="C10">
        <f>'[1]Annual Energy Summary (All)'!C9</f>
        <v>1224.71378570567</v>
      </c>
      <c r="D10">
        <f>'[1]Annual Energy Summary (All)'!D9</f>
        <v>241.43454929432599</v>
      </c>
      <c r="E10">
        <f>'[1]Annual Energy Summary (All)'!E9</f>
        <v>0.86356135505645804</v>
      </c>
      <c r="F10">
        <f>'[1]Annual Energy Summary (All)'!F9</f>
        <v>0.1885</v>
      </c>
      <c r="G10">
        <f>'[1]Annual Energy Summary (All)'!G9</f>
        <v>0</v>
      </c>
      <c r="H10" s="15">
        <f>'[1]Customer Bills (Each)'!A10</f>
        <v>496418.96179418638</v>
      </c>
      <c r="I10" s="15">
        <f>'[1]Customer Bills (Each)'!A82</f>
        <v>0</v>
      </c>
      <c r="J10" s="15">
        <f>'[1]Customer Bills (Each)'!A178</f>
        <v>496418.96179418638</v>
      </c>
      <c r="AD10" s="6"/>
      <c r="AE10" s="4"/>
    </row>
    <row r="11" spans="1:34" x14ac:dyDescent="0.4">
      <c r="A11">
        <v>8</v>
      </c>
      <c r="B11">
        <f>'[1]Annual Energy Summary (All)'!B10</f>
        <v>1466.1483350000001</v>
      </c>
      <c r="C11">
        <f>'[1]Annual Energy Summary (All)'!C10</f>
        <v>1213.6975116787401</v>
      </c>
      <c r="D11">
        <f>'[1]Annual Energy Summary (All)'!D10</f>
        <v>252.450823321255</v>
      </c>
      <c r="E11">
        <f>'[1]Annual Energy Summary (All)'!E10</f>
        <v>1.9329092899996101</v>
      </c>
      <c r="F11">
        <f>'[1]Annual Energy Summary (All)'!F10</f>
        <v>0.20200000000000001</v>
      </c>
      <c r="G11">
        <f>'[1]Annual Energy Summary (All)'!G10</f>
        <v>0</v>
      </c>
      <c r="H11" s="15">
        <f>'[1]Customer Bills (Each)'!A11</f>
        <v>503156.12932093709</v>
      </c>
      <c r="I11" s="15">
        <f>'[1]Customer Bills (Each)'!A83</f>
        <v>0</v>
      </c>
      <c r="J11" s="15">
        <f>'[1]Customer Bills (Each)'!A179</f>
        <v>503156.12932093709</v>
      </c>
      <c r="AD11" s="6"/>
      <c r="AE11" s="4"/>
    </row>
    <row r="12" spans="1:34" x14ac:dyDescent="0.4">
      <c r="A12">
        <v>9</v>
      </c>
      <c r="B12">
        <f>'[1]Annual Energy Summary (All)'!B11</f>
        <v>1466.1483350000001</v>
      </c>
      <c r="C12">
        <f>'[1]Annual Energy Summary (All)'!C11</f>
        <v>1211.4761233235099</v>
      </c>
      <c r="D12">
        <f>'[1]Annual Energy Summary (All)'!D11</f>
        <v>254.67221167648799</v>
      </c>
      <c r="E12">
        <f>'[1]Annual Energy Summary (All)'!E11</f>
        <v>2.2316912290605102</v>
      </c>
      <c r="F12">
        <f>'[1]Annual Energy Summary (All)'!F11</f>
        <v>0.20599999999999999</v>
      </c>
      <c r="G12">
        <f>'[1]Annual Energy Summary (All)'!G11</f>
        <v>0</v>
      </c>
      <c r="H12" s="15">
        <f>'[1]Customer Bills (Each)'!A12</f>
        <v>512532.44681635953</v>
      </c>
      <c r="I12" s="15">
        <f>'[1]Customer Bills (Each)'!A84</f>
        <v>0</v>
      </c>
      <c r="J12" s="15">
        <f>'[1]Customer Bills (Each)'!A180</f>
        <v>512532.44681635953</v>
      </c>
      <c r="AD12" s="6"/>
      <c r="AE12" s="4"/>
    </row>
    <row r="13" spans="1:34" x14ac:dyDescent="0.4">
      <c r="A13">
        <v>10</v>
      </c>
      <c r="B13">
        <f>'[1]Annual Energy Summary (All)'!B12</f>
        <v>1466.1483350000001</v>
      </c>
      <c r="C13">
        <f>'[1]Annual Energy Summary (All)'!C12</f>
        <v>1201.8982682031401</v>
      </c>
      <c r="D13">
        <f>'[1]Annual Energy Summary (All)'!D12</f>
        <v>264.25006679686402</v>
      </c>
      <c r="E13">
        <f>'[1]Annual Energy Summary (All)'!E12</f>
        <v>3.6196813883916201</v>
      </c>
      <c r="F13">
        <f>'[1]Annual Energy Summary (All)'!F12</f>
        <v>0.216</v>
      </c>
      <c r="G13">
        <f>'[1]Annual Energy Summary (All)'!G12</f>
        <v>2E-3</v>
      </c>
      <c r="H13" s="15">
        <f>'[1]Customer Bills (Each)'!A13</f>
        <v>520533.696163552</v>
      </c>
      <c r="I13" s="15">
        <f>'[1]Customer Bills (Each)'!A85</f>
        <v>0</v>
      </c>
      <c r="J13" s="15">
        <f>'[1]Customer Bills (Each)'!A181</f>
        <v>520533.696163552</v>
      </c>
      <c r="AD13" s="6"/>
      <c r="AE13" s="4"/>
    </row>
    <row r="14" spans="1:34" x14ac:dyDescent="0.4">
      <c r="A14">
        <v>11</v>
      </c>
      <c r="B14">
        <f>'[1]Annual Energy Summary (All)'!B13</f>
        <v>1466.1483350000001</v>
      </c>
      <c r="C14">
        <f>'[1]Annual Energy Summary (All)'!C13</f>
        <v>1188.9502729307901</v>
      </c>
      <c r="D14">
        <f>'[1]Annual Energy Summary (All)'!D13</f>
        <v>277.19806206921203</v>
      </c>
      <c r="E14">
        <f>'[1]Annual Energy Summary (All)'!E13</f>
        <v>6.0073505381825001</v>
      </c>
      <c r="F14">
        <f>'[1]Annual Energy Summary (All)'!F13</f>
        <v>0.22800000000000001</v>
      </c>
      <c r="G14">
        <f>'[1]Annual Energy Summary (All)'!G13</f>
        <v>8.9999999999999993E-3</v>
      </c>
      <c r="H14" s="15">
        <f>'[1]Customer Bills (Each)'!A14</f>
        <v>527931.78994715528</v>
      </c>
      <c r="I14" s="15">
        <f>'[1]Customer Bills (Each)'!A86</f>
        <v>0</v>
      </c>
      <c r="J14" s="15">
        <f>'[1]Customer Bills (Each)'!A182</f>
        <v>527931.78994715528</v>
      </c>
    </row>
    <row r="15" spans="1:34" ht="15" customHeight="1" x14ac:dyDescent="0.4">
      <c r="A15">
        <v>12</v>
      </c>
      <c r="B15">
        <f>'[1]Annual Energy Summary (All)'!B14</f>
        <v>1466.1483350000001</v>
      </c>
      <c r="C15">
        <f>'[1]Annual Energy Summary (All)'!C14</f>
        <v>1163.04741468467</v>
      </c>
      <c r="D15">
        <f>'[1]Annual Energy Summary (All)'!D14</f>
        <v>303.10092031533298</v>
      </c>
      <c r="E15">
        <f>'[1]Annual Energy Summary (All)'!E14</f>
        <v>12.893504992496</v>
      </c>
      <c r="F15">
        <f>'[1]Annual Energy Summary (All)'!F14</f>
        <v>0.254</v>
      </c>
      <c r="G15">
        <f>'[1]Annual Energy Summary (All)'!G14</f>
        <v>2.7E-2</v>
      </c>
      <c r="H15" s="15">
        <f>'[1]Customer Bills (Each)'!A15</f>
        <v>531511.44363037578</v>
      </c>
      <c r="I15" s="15">
        <f>'[1]Customer Bills (Each)'!A87</f>
        <v>0</v>
      </c>
      <c r="J15" s="15">
        <f>'[1]Customer Bills (Each)'!A183</f>
        <v>531511.44363037578</v>
      </c>
      <c r="AD15" s="36"/>
      <c r="AE15" s="36"/>
      <c r="AF15" s="36"/>
      <c r="AG15" s="36"/>
      <c r="AH15" s="36"/>
    </row>
    <row r="16" spans="1:34" x14ac:dyDescent="0.4">
      <c r="A16">
        <v>13</v>
      </c>
      <c r="B16">
        <f>'[1]Annual Energy Summary (All)'!B15</f>
        <v>1466.1483350000001</v>
      </c>
      <c r="C16">
        <f>'[1]Annual Energy Summary (All)'!C15</f>
        <v>1142.0487337791899</v>
      </c>
      <c r="D16">
        <f>'[1]Annual Energy Summary (All)'!D15</f>
        <v>324.09960122080702</v>
      </c>
      <c r="E16">
        <f>'[1]Annual Energy Summary (All)'!E15</f>
        <v>20.754710281985801</v>
      </c>
      <c r="F16">
        <f>'[1]Annual Energy Summary (All)'!F15</f>
        <v>0.27750000000000002</v>
      </c>
      <c r="G16">
        <f>'[1]Annual Energy Summary (All)'!G15</f>
        <v>4.8000000000000001E-2</v>
      </c>
      <c r="H16" s="15">
        <f>'[1]Customer Bills (Each)'!A16</f>
        <v>535961.62967224745</v>
      </c>
      <c r="I16" s="15">
        <f>'[1]Customer Bills (Each)'!A88</f>
        <v>0</v>
      </c>
      <c r="J16" s="15">
        <f>'[1]Customer Bills (Each)'!A184</f>
        <v>535961.62967224745</v>
      </c>
      <c r="AD16" s="36"/>
      <c r="AE16" s="36"/>
      <c r="AF16" s="36"/>
      <c r="AG16" s="36"/>
      <c r="AH16" s="36"/>
    </row>
    <row r="17" spans="1:34" x14ac:dyDescent="0.4">
      <c r="A17">
        <v>14</v>
      </c>
      <c r="B17">
        <f>'[1]Annual Energy Summary (All)'!B16</f>
        <v>1466.1483350000001</v>
      </c>
      <c r="C17">
        <f>'[1]Annual Energy Summary (All)'!C16</f>
        <v>1126.3872485120301</v>
      </c>
      <c r="D17">
        <f>'[1]Annual Energy Summary (All)'!D16</f>
        <v>339.76108648797498</v>
      </c>
      <c r="E17">
        <f>'[1]Annual Energy Summary (All)'!E16</f>
        <v>27.9436840109549</v>
      </c>
      <c r="F17">
        <f>'[1]Annual Energy Summary (All)'!F16</f>
        <v>0.29699999999999999</v>
      </c>
      <c r="G17">
        <f>'[1]Annual Energy Summary (All)'!G16</f>
        <v>6.8000000000000005E-2</v>
      </c>
      <c r="H17" s="15">
        <f>'[1]Customer Bills (Each)'!A17</f>
        <v>541615.34326982789</v>
      </c>
      <c r="I17" s="15">
        <f>'[1]Customer Bills (Each)'!A89</f>
        <v>0</v>
      </c>
      <c r="J17" s="15">
        <f>'[1]Customer Bills (Each)'!A185</f>
        <v>541615.34326982789</v>
      </c>
      <c r="AD17" s="36"/>
      <c r="AE17" s="36"/>
      <c r="AF17" s="36"/>
      <c r="AG17" s="36"/>
      <c r="AH17" s="36"/>
    </row>
    <row r="18" spans="1:34" x14ac:dyDescent="0.4">
      <c r="A18">
        <v>15</v>
      </c>
      <c r="B18">
        <f>'[1]Annual Energy Summary (All)'!B17</f>
        <v>1466.1483350000001</v>
      </c>
      <c r="C18">
        <f>'[1]Annual Energy Summary (All)'!C17</f>
        <v>1093.21425234101</v>
      </c>
      <c r="D18">
        <f>'[1]Annual Energy Summary (All)'!D17</f>
        <v>372.93408265898802</v>
      </c>
      <c r="E18">
        <f>'[1]Annual Energy Summary (All)'!E17</f>
        <v>42.262167804293099</v>
      </c>
      <c r="F18">
        <f>'[1]Annual Energy Summary (All)'!F17</f>
        <v>0.33500000000000002</v>
      </c>
      <c r="G18">
        <f>'[1]Annual Energy Summary (All)'!G17</f>
        <v>0.127</v>
      </c>
      <c r="H18" s="15">
        <f>'[1]Customer Bills (Each)'!A18</f>
        <v>540461.60425186995</v>
      </c>
      <c r="I18" s="15">
        <f>'[1]Customer Bills (Each)'!A90</f>
        <v>0</v>
      </c>
      <c r="J18" s="15">
        <f>'[1]Customer Bills (Each)'!A186</f>
        <v>540461.60425186995</v>
      </c>
      <c r="AD18" s="36"/>
      <c r="AE18" s="36"/>
      <c r="AF18" s="36"/>
      <c r="AG18" s="36"/>
      <c r="AH18" s="36"/>
    </row>
    <row r="19" spans="1:34" x14ac:dyDescent="0.4">
      <c r="A19">
        <v>16</v>
      </c>
      <c r="B19">
        <f>'[1]Annual Energy Summary (All)'!B18</f>
        <v>1466.1483350000001</v>
      </c>
      <c r="C19">
        <f>'[1]Annual Energy Summary (All)'!C18</f>
        <v>1066.85336343937</v>
      </c>
      <c r="D19">
        <f>'[1]Annual Energy Summary (All)'!D18</f>
        <v>399.294971560627</v>
      </c>
      <c r="E19">
        <f>'[1]Annual Energy Summary (All)'!E18</f>
        <v>55.4197327434862</v>
      </c>
      <c r="F19">
        <f>'[1]Annual Energy Summary (All)'!F18</f>
        <v>0.36799999999999999</v>
      </c>
      <c r="G19">
        <f>'[1]Annual Energy Summary (All)'!G18</f>
        <v>0.186</v>
      </c>
      <c r="H19" s="15">
        <f>'[1]Customer Bills (Each)'!A19</f>
        <v>541082.4778223926</v>
      </c>
      <c r="I19" s="15">
        <f>'[1]Customer Bills (Each)'!A91</f>
        <v>0</v>
      </c>
      <c r="J19" s="15">
        <f>'[1]Customer Bills (Each)'!A187</f>
        <v>541082.4778223926</v>
      </c>
      <c r="AD19" s="36"/>
      <c r="AE19" s="36"/>
      <c r="AF19" s="36"/>
      <c r="AG19" s="36"/>
      <c r="AH19" s="36"/>
    </row>
    <row r="20" spans="1:34" x14ac:dyDescent="0.4">
      <c r="A20">
        <v>17</v>
      </c>
      <c r="B20">
        <f>'[1]Annual Energy Summary (All)'!B19</f>
        <v>1466.1483350000001</v>
      </c>
      <c r="C20">
        <f>'[1]Annual Energy Summary (All)'!C19</f>
        <v>1022.94233858291</v>
      </c>
      <c r="D20">
        <f>'[1]Annual Energy Summary (All)'!D19</f>
        <v>443.20599641709401</v>
      </c>
      <c r="E20">
        <f>'[1]Annual Energy Summary (All)'!E19</f>
        <v>72.103380421784806</v>
      </c>
      <c r="F20">
        <f>'[1]Annual Energy Summary (All)'!F19</f>
        <v>0.41949999999999998</v>
      </c>
      <c r="G20">
        <f>'[1]Annual Energy Summary (All)'!G19</f>
        <v>0.29699999999999999</v>
      </c>
      <c r="H20" s="15">
        <f>'[1]Customer Bills (Each)'!A20</f>
        <v>534853.35627728759</v>
      </c>
      <c r="I20" s="15">
        <f>'[1]Customer Bills (Each)'!A92</f>
        <v>0</v>
      </c>
      <c r="J20" s="15">
        <f>'[1]Customer Bills (Each)'!A188</f>
        <v>534853.35627728759</v>
      </c>
      <c r="AD20" s="36"/>
      <c r="AE20" s="36"/>
      <c r="AF20" s="36"/>
      <c r="AG20" s="36"/>
      <c r="AH20" s="36"/>
    </row>
    <row r="21" spans="1:34" x14ac:dyDescent="0.4">
      <c r="A21">
        <v>18</v>
      </c>
      <c r="B21">
        <f>'[1]Annual Energy Summary (All)'!B20</f>
        <v>1466.1483350000001</v>
      </c>
      <c r="C21">
        <f>'[1]Annual Energy Summary (All)'!C20</f>
        <v>954.872015642355</v>
      </c>
      <c r="D21">
        <f>'[1]Annual Energy Summary (All)'!D20</f>
        <v>511.27631935764498</v>
      </c>
      <c r="E21">
        <f>'[1]Annual Energy Summary (All)'!E20</f>
        <v>102.53580532981</v>
      </c>
      <c r="F21">
        <f>'[1]Annual Energy Summary (All)'!F20</f>
        <v>0.50149999999999995</v>
      </c>
      <c r="G21">
        <f>'[1]Annual Energy Summary (All)'!G20</f>
        <v>0.48699999999999999</v>
      </c>
      <c r="H21" s="15">
        <f>'[1]Customer Bills (Each)'!A21</f>
        <v>517999.72984965588</v>
      </c>
      <c r="I21" s="15">
        <f>'[1]Customer Bills (Each)'!A93</f>
        <v>0</v>
      </c>
      <c r="J21" s="15">
        <f>'[1]Customer Bills (Each)'!A189</f>
        <v>517999.72984965588</v>
      </c>
      <c r="AD21" s="36"/>
      <c r="AE21" s="36"/>
      <c r="AF21" s="36"/>
      <c r="AG21" s="36"/>
      <c r="AH21" s="36"/>
    </row>
    <row r="22" spans="1:34" x14ac:dyDescent="0.4">
      <c r="A22">
        <v>19</v>
      </c>
      <c r="B22">
        <f>'[1]Annual Energy Summary (All)'!B21</f>
        <v>1466.1483350000001</v>
      </c>
      <c r="C22">
        <f>'[1]Annual Energy Summary (All)'!C21</f>
        <v>904.16239404464704</v>
      </c>
      <c r="D22">
        <f>'[1]Annual Energy Summary (All)'!D21</f>
        <v>561.98594095535304</v>
      </c>
      <c r="E22">
        <f>'[1]Annual Energy Summary (All)'!E21</f>
        <v>129.05065925708499</v>
      </c>
      <c r="F22">
        <f>'[1]Annual Energy Summary (All)'!F21</f>
        <v>0.5665</v>
      </c>
      <c r="G22">
        <f>'[1]Annual Energy Summary (All)'!G21</f>
        <v>0.64800000000000002</v>
      </c>
      <c r="H22" s="15">
        <f>'[1]Customer Bills (Each)'!A22</f>
        <v>506828.562283726</v>
      </c>
      <c r="I22" s="15">
        <f>'[1]Customer Bills (Each)'!A94</f>
        <v>0</v>
      </c>
      <c r="J22" s="15">
        <f>'[1]Customer Bills (Each)'!A190</f>
        <v>506828.562283726</v>
      </c>
      <c r="AD22" s="36"/>
      <c r="AE22" s="36"/>
      <c r="AF22" s="36"/>
      <c r="AG22" s="36"/>
      <c r="AH22" s="36"/>
    </row>
    <row r="23" spans="1:34" x14ac:dyDescent="0.4">
      <c r="A23">
        <v>20</v>
      </c>
      <c r="B23">
        <f>'[1]Annual Energy Summary (All)'!B22</f>
        <v>1466.1483350000001</v>
      </c>
      <c r="C23">
        <f>'[1]Annual Energy Summary (All)'!C22</f>
        <v>793.86096450635603</v>
      </c>
      <c r="D23">
        <f>'[1]Annual Energy Summary (All)'!D22</f>
        <v>672.28737049364395</v>
      </c>
      <c r="E23">
        <f>'[1]Annual Energy Summary (All)'!E22</f>
        <v>181.63092583953301</v>
      </c>
      <c r="F23">
        <f>'[1]Annual Energy Summary (All)'!F22</f>
        <v>0.69950000000000001</v>
      </c>
      <c r="G23">
        <f>'[1]Annual Energy Summary (All)'!G22</f>
        <v>1.0149999999999999</v>
      </c>
      <c r="H23" s="15">
        <f>'[1]Customer Bills (Each)'!A23</f>
        <v>469712.98366200068</v>
      </c>
      <c r="I23" s="15">
        <f>'[1]Customer Bills (Each)'!A95</f>
        <v>0</v>
      </c>
      <c r="J23" s="15">
        <f>'[1]Customer Bills (Each)'!A191</f>
        <v>469712.98366200068</v>
      </c>
      <c r="AD23" s="36"/>
      <c r="AE23" s="36"/>
      <c r="AF23" s="36"/>
      <c r="AG23" s="36"/>
      <c r="AH23" s="36"/>
    </row>
    <row r="24" spans="1:34" x14ac:dyDescent="0.4">
      <c r="AD24" s="36"/>
      <c r="AE24" s="36"/>
      <c r="AF24" s="36"/>
      <c r="AG24" s="36"/>
      <c r="AH24" s="36"/>
    </row>
    <row r="25" spans="1:34" ht="35.6" x14ac:dyDescent="0.9">
      <c r="A25" s="23" t="s">
        <v>15</v>
      </c>
      <c r="B25" s="17"/>
      <c r="C25" s="17"/>
      <c r="D25" s="17"/>
      <c r="E25" s="17"/>
      <c r="F25" s="17"/>
      <c r="G25" s="17"/>
      <c r="H25" s="17"/>
      <c r="I25" s="17"/>
      <c r="L25" s="35"/>
      <c r="M25" s="35"/>
      <c r="N25" s="35"/>
      <c r="O25" s="35"/>
      <c r="P25" s="35"/>
      <c r="Q25" s="35"/>
      <c r="AD25" s="36"/>
      <c r="AE25" s="36"/>
      <c r="AF25" s="36"/>
      <c r="AG25" s="36"/>
      <c r="AH25" s="36"/>
    </row>
    <row r="26" spans="1:34" ht="233.15" x14ac:dyDescent="0.4">
      <c r="A26" s="1" t="s">
        <v>0</v>
      </c>
      <c r="B26" s="1" t="s">
        <v>1</v>
      </c>
      <c r="C26" s="1" t="s">
        <v>2</v>
      </c>
      <c r="D26" s="1" t="s">
        <v>3</v>
      </c>
      <c r="E26" s="1" t="s">
        <v>4</v>
      </c>
      <c r="F26" s="1" t="s">
        <v>5</v>
      </c>
      <c r="G26" s="1" t="s">
        <v>6</v>
      </c>
      <c r="H26" s="1" t="s">
        <v>8</v>
      </c>
      <c r="I26" s="1" t="s">
        <v>9</v>
      </c>
      <c r="J26" s="1" t="s">
        <v>10</v>
      </c>
      <c r="L26" s="1"/>
      <c r="M26" s="2"/>
      <c r="N26" s="3"/>
      <c r="O26" s="2"/>
      <c r="P26" s="2"/>
      <c r="Q26" s="2"/>
      <c r="AD26" s="36"/>
      <c r="AE26" s="36"/>
      <c r="AF26" s="36"/>
      <c r="AG26" s="36"/>
      <c r="AH26" s="36"/>
    </row>
    <row r="27" spans="1:34" x14ac:dyDescent="0.4">
      <c r="A27">
        <v>0</v>
      </c>
      <c r="B27" s="14">
        <f>'[2]Annual Energy Summary (All)'!B2</f>
        <v>1466.1483350000001</v>
      </c>
      <c r="C27" s="14">
        <f>'[2]Annual Energy Summary (All)'!C2</f>
        <v>1328.5687436718799</v>
      </c>
      <c r="D27" s="14">
        <f>'[2]Annual Energy Summary (All)'!D2</f>
        <v>137.579591328123</v>
      </c>
      <c r="E27" s="14">
        <f>'[2]Annual Energy Summary (All)'!E2</f>
        <v>0</v>
      </c>
      <c r="F27" s="14">
        <f>'[2]Annual Energy Summary (All)'!F2</f>
        <v>9.2499999999999999E-2</v>
      </c>
      <c r="G27" s="14">
        <f>'[2]Annual Energy Summary (All)'!G2</f>
        <v>0</v>
      </c>
      <c r="H27" s="15">
        <f>'[2]Customer Bills (Each)'!A3</f>
        <v>457063.13590005884</v>
      </c>
      <c r="I27" s="15">
        <f>'[2]Customer Bills (Each)'!A75</f>
        <v>2615.9417028840262</v>
      </c>
      <c r="J27" s="15">
        <f>'[2]Customer Bills (Each)'!A171</f>
        <v>459679.07760294306</v>
      </c>
      <c r="K27" s="14"/>
      <c r="L27" s="14"/>
      <c r="M27" s="14"/>
      <c r="N27" s="14"/>
      <c r="O27" s="14"/>
      <c r="P27" s="14"/>
      <c r="Q27" s="14"/>
      <c r="AD27" s="36"/>
      <c r="AE27" s="36"/>
      <c r="AF27" s="36"/>
      <c r="AG27" s="36"/>
      <c r="AH27" s="36"/>
    </row>
    <row r="28" spans="1:34" x14ac:dyDescent="0.4">
      <c r="A28">
        <v>1</v>
      </c>
      <c r="B28" s="14">
        <f>'[2]Annual Energy Summary (All)'!B3</f>
        <v>1466.1483350000001</v>
      </c>
      <c r="C28" s="14">
        <f>'[2]Annual Energy Summary (All)'!C3</f>
        <v>1288.3551130447099</v>
      </c>
      <c r="D28" s="14">
        <f>'[2]Annual Energy Summary (All)'!D3</f>
        <v>177.79322195528701</v>
      </c>
      <c r="E28" s="14">
        <f>'[2]Annual Energy Summary (All)'!E3</f>
        <v>0</v>
      </c>
      <c r="F28" s="14">
        <f>'[2]Annual Energy Summary (All)'!F3</f>
        <v>0.1225</v>
      </c>
      <c r="G28" s="14">
        <f>'[2]Annual Energy Summary (All)'!G3</f>
        <v>0</v>
      </c>
      <c r="H28" s="15">
        <f>'[2]Customer Bills (Each)'!A4</f>
        <v>457149.54892032919</v>
      </c>
      <c r="I28" s="15">
        <f>'[2]Customer Bills (Each)'!A76</f>
        <v>3341.5885959383263</v>
      </c>
      <c r="J28" s="15">
        <f>'[2]Customer Bills (Each)'!A172</f>
        <v>460491.13751626731</v>
      </c>
      <c r="K28" s="14"/>
      <c r="L28" s="14"/>
      <c r="M28" s="14"/>
      <c r="N28" s="14"/>
      <c r="O28" s="14"/>
      <c r="P28" s="14"/>
      <c r="Q28" s="14"/>
      <c r="AD28" s="36"/>
      <c r="AE28" s="36"/>
      <c r="AF28" s="36"/>
      <c r="AG28" s="36"/>
      <c r="AH28" s="36"/>
    </row>
    <row r="29" spans="1:34" x14ac:dyDescent="0.4">
      <c r="A29">
        <v>2</v>
      </c>
      <c r="B29" s="14">
        <f>'[2]Annual Energy Summary (All)'!B4</f>
        <v>1466.1483350000001</v>
      </c>
      <c r="C29" s="14">
        <f>'[2]Annual Energy Summary (All)'!C4</f>
        <v>1246.72171201166</v>
      </c>
      <c r="D29" s="14">
        <f>'[2]Annual Energy Summary (All)'!D4</f>
        <v>219.42662298833901</v>
      </c>
      <c r="E29" s="14">
        <f>'[2]Annual Energy Summary (All)'!E4</f>
        <v>4.60606320434876E-2</v>
      </c>
      <c r="F29" s="14">
        <f>'[2]Annual Energy Summary (All)'!F4</f>
        <v>0.155</v>
      </c>
      <c r="G29" s="14">
        <f>'[2]Annual Energy Summary (All)'!G4</f>
        <v>0</v>
      </c>
      <c r="H29" s="15">
        <f>'[2]Customer Bills (Each)'!A5</f>
        <v>457044.56702805014</v>
      </c>
      <c r="I29" s="15">
        <f>'[2]Customer Bills (Each)'!A77</f>
        <v>4228.4608167682509</v>
      </c>
      <c r="J29" s="15">
        <f>'[2]Customer Bills (Each)'!A173</f>
        <v>461273.02784481819</v>
      </c>
      <c r="K29" s="14"/>
      <c r="L29" s="14"/>
      <c r="M29" s="14"/>
      <c r="N29" s="14"/>
      <c r="O29" s="14"/>
      <c r="P29" s="14"/>
      <c r="Q29" s="14"/>
      <c r="AD29" s="36"/>
      <c r="AE29" s="36"/>
      <c r="AF29" s="36"/>
      <c r="AG29" s="36"/>
      <c r="AH29" s="36"/>
    </row>
    <row r="30" spans="1:34" x14ac:dyDescent="0.4">
      <c r="A30">
        <v>3</v>
      </c>
      <c r="B30" s="14">
        <f>'[2]Annual Energy Summary (All)'!B5</f>
        <v>1466.1483350000001</v>
      </c>
      <c r="C30" s="14">
        <f>'[2]Annual Energy Summary (All)'!C5</f>
        <v>1203.5103708779</v>
      </c>
      <c r="D30" s="14">
        <f>'[2]Annual Energy Summary (All)'!D5</f>
        <v>262.63796412209899</v>
      </c>
      <c r="E30" s="14">
        <f>'[2]Annual Energy Summary (All)'!E5</f>
        <v>2.6677892615869299</v>
      </c>
      <c r="F30" s="14">
        <f>'[2]Annual Energy Summary (All)'!F5</f>
        <v>0.1925</v>
      </c>
      <c r="G30" s="14">
        <f>'[2]Annual Energy Summary (All)'!G5</f>
        <v>0</v>
      </c>
      <c r="H30" s="15">
        <f>'[2]Customer Bills (Each)'!A6</f>
        <v>455985.88254740671</v>
      </c>
      <c r="I30" s="15">
        <f>'[2]Customer Bills (Each)'!A78</f>
        <v>5290.6292527992846</v>
      </c>
      <c r="J30" s="15">
        <f>'[2]Customer Bills (Each)'!A174</f>
        <v>461276.51180020615</v>
      </c>
      <c r="K30" s="14"/>
      <c r="L30" s="14"/>
      <c r="M30" s="14"/>
      <c r="N30" s="14"/>
      <c r="O30" s="14"/>
      <c r="P30" s="14"/>
      <c r="Q30" s="14"/>
      <c r="AD30" s="36"/>
      <c r="AE30" s="36"/>
      <c r="AF30" s="36"/>
      <c r="AG30" s="36"/>
      <c r="AH30" s="36"/>
    </row>
    <row r="31" spans="1:34" x14ac:dyDescent="0.4">
      <c r="A31">
        <v>4</v>
      </c>
      <c r="B31" s="14">
        <f>'[2]Annual Energy Summary (All)'!B6</f>
        <v>1466.1483350000001</v>
      </c>
      <c r="C31" s="14">
        <f>'[2]Annual Energy Summary (All)'!C6</f>
        <v>1171.03183452644</v>
      </c>
      <c r="D31" s="14">
        <f>'[2]Annual Energy Summary (All)'!D6</f>
        <v>295.11650047355897</v>
      </c>
      <c r="E31" s="14">
        <f>'[2]Annual Energy Summary (All)'!E6</f>
        <v>10.2281793408059</v>
      </c>
      <c r="F31" s="14">
        <f>'[2]Annual Energy Summary (All)'!F6</f>
        <v>0.22600000000000001</v>
      </c>
      <c r="G31" s="14">
        <f>'[2]Annual Energy Summary (All)'!G6</f>
        <v>0</v>
      </c>
      <c r="H31" s="15">
        <f>'[2]Customer Bills (Each)'!A7</f>
        <v>456374.7728383583</v>
      </c>
      <c r="I31" s="15">
        <f>'[2]Customer Bills (Each)'!A79</f>
        <v>6386.7139970293892</v>
      </c>
      <c r="J31" s="15">
        <f>'[2]Customer Bills (Each)'!A175</f>
        <v>462761.48683538771</v>
      </c>
      <c r="K31" s="14"/>
      <c r="L31" s="14"/>
      <c r="M31" s="14"/>
      <c r="N31" s="14"/>
      <c r="O31" s="14"/>
      <c r="P31" s="14"/>
      <c r="Q31" s="14"/>
      <c r="AD31" s="36"/>
      <c r="AE31" s="36"/>
      <c r="AF31" s="36"/>
      <c r="AG31" s="36"/>
      <c r="AH31" s="36"/>
    </row>
    <row r="32" spans="1:34" x14ac:dyDescent="0.4">
      <c r="A32">
        <v>5</v>
      </c>
      <c r="B32" s="14">
        <f>'[2]Annual Energy Summary (All)'!B7</f>
        <v>1466.1483350000001</v>
      </c>
      <c r="C32" s="14">
        <f>'[2]Annual Energy Summary (All)'!C7</f>
        <v>1155.6870710149501</v>
      </c>
      <c r="D32" s="14">
        <f>'[2]Annual Energy Summary (All)'!D7</f>
        <v>310.461263985046</v>
      </c>
      <c r="E32" s="14">
        <f>'[2]Annual Energy Summary (All)'!E7</f>
        <v>16.836939645621001</v>
      </c>
      <c r="F32" s="14">
        <f>'[2]Annual Energy Summary (All)'!F7</f>
        <v>0.246</v>
      </c>
      <c r="G32" s="14">
        <f>'[2]Annual Energy Summary (All)'!G7</f>
        <v>0</v>
      </c>
      <c r="H32" s="15">
        <f>'[2]Customer Bills (Each)'!A8</f>
        <v>460519.38271966187</v>
      </c>
      <c r="I32" s="15">
        <f>'[2]Customer Bills (Each)'!A80</f>
        <v>7034.9481972176955</v>
      </c>
      <c r="J32" s="15">
        <f>'[2]Customer Bills (Each)'!A176</f>
        <v>467554.33091687952</v>
      </c>
      <c r="K32" s="14"/>
      <c r="L32" s="14"/>
      <c r="M32" s="14"/>
      <c r="N32" s="14"/>
      <c r="O32" s="14"/>
      <c r="P32" s="14"/>
      <c r="Q32" s="14"/>
      <c r="AD32" s="36"/>
      <c r="AE32" s="36"/>
      <c r="AF32" s="36"/>
      <c r="AG32" s="36"/>
      <c r="AH32" s="36"/>
    </row>
    <row r="33" spans="1:34" x14ac:dyDescent="0.4">
      <c r="A33">
        <v>6</v>
      </c>
      <c r="B33" s="14">
        <f>'[2]Annual Energy Summary (All)'!B8</f>
        <v>1466.1483350000001</v>
      </c>
      <c r="C33" s="14">
        <f>'[2]Annual Energy Summary (All)'!C8</f>
        <v>1146.61606699292</v>
      </c>
      <c r="D33" s="14">
        <f>'[2]Annual Energy Summary (All)'!D8</f>
        <v>319.532268007075</v>
      </c>
      <c r="E33" s="14">
        <f>'[2]Annual Energy Summary (All)'!E8</f>
        <v>21.658871661777901</v>
      </c>
      <c r="F33" s="14">
        <f>'[2]Annual Energy Summary (All)'!F8</f>
        <v>0.26</v>
      </c>
      <c r="G33" s="14">
        <f>'[2]Annual Energy Summary (All)'!G8</f>
        <v>0</v>
      </c>
      <c r="H33" s="15">
        <f>'[2]Customer Bills (Each)'!A9</f>
        <v>466553.70320556464</v>
      </c>
      <c r="I33" s="15">
        <f>'[2]Customer Bills (Each)'!A81</f>
        <v>7525.0713263484549</v>
      </c>
      <c r="J33" s="15">
        <f>'[2]Customer Bills (Each)'!A177</f>
        <v>474078.77453191316</v>
      </c>
      <c r="K33" s="14"/>
      <c r="L33" s="14"/>
      <c r="M33" s="14"/>
      <c r="N33" s="14"/>
      <c r="O33" s="14"/>
      <c r="P33" s="14"/>
      <c r="Q33" s="14"/>
      <c r="AD33" s="36"/>
      <c r="AE33" s="36"/>
      <c r="AF33" s="36"/>
      <c r="AG33" s="36"/>
      <c r="AH33" s="36"/>
    </row>
    <row r="34" spans="1:34" x14ac:dyDescent="0.4">
      <c r="A34">
        <v>7</v>
      </c>
      <c r="B34" s="14">
        <f>'[2]Annual Energy Summary (All)'!B9</f>
        <v>1466.1483350000001</v>
      </c>
      <c r="C34" s="14">
        <f>'[2]Annual Energy Summary (All)'!C9</f>
        <v>1135.3030265996599</v>
      </c>
      <c r="D34" s="14">
        <f>'[2]Annual Energy Summary (All)'!D9</f>
        <v>330.84530840033801</v>
      </c>
      <c r="E34" s="14">
        <f>'[2]Annual Energy Summary (All)'!E9</f>
        <v>28.9040622112853</v>
      </c>
      <c r="F34" s="14">
        <f>'[2]Annual Energy Summary (All)'!F9</f>
        <v>0.28000000000000003</v>
      </c>
      <c r="G34" s="14">
        <f>'[2]Annual Energy Summary (All)'!G9</f>
        <v>0</v>
      </c>
      <c r="H34" s="15">
        <f>'[2]Customer Bills (Each)'!A10</f>
        <v>471329.07366362237</v>
      </c>
      <c r="I34" s="15">
        <f>'[2]Customer Bills (Each)'!A82</f>
        <v>8075.5865352706269</v>
      </c>
      <c r="J34" s="15">
        <f>'[2]Customer Bills (Each)'!A178</f>
        <v>479404.66019889305</v>
      </c>
      <c r="K34" s="14"/>
      <c r="L34" s="14"/>
      <c r="M34" s="14"/>
      <c r="N34" s="14"/>
      <c r="O34" s="14"/>
      <c r="P34" s="14"/>
      <c r="Q34" s="14"/>
      <c r="AD34" s="36"/>
      <c r="AE34" s="36"/>
      <c r="AF34" s="36"/>
      <c r="AG34" s="36"/>
      <c r="AH34" s="36"/>
    </row>
    <row r="35" spans="1:34" x14ac:dyDescent="0.4">
      <c r="A35">
        <v>8</v>
      </c>
      <c r="B35" s="14">
        <f>'[2]Annual Energy Summary (All)'!B10</f>
        <v>1466.1483350000001</v>
      </c>
      <c r="C35" s="14">
        <f>'[2]Annual Energy Summary (All)'!C10</f>
        <v>1128.16139764988</v>
      </c>
      <c r="D35" s="14">
        <f>'[2]Annual Energy Summary (All)'!D10</f>
        <v>337.986937350115</v>
      </c>
      <c r="E35" s="14">
        <f>'[2]Annual Energy Summary (All)'!E10</f>
        <v>34.600114888049198</v>
      </c>
      <c r="F35" s="14">
        <f>'[2]Annual Energy Summary (All)'!F10</f>
        <v>0.29549999999999998</v>
      </c>
      <c r="G35" s="14">
        <f>'[2]Annual Energy Summary (All)'!G10</f>
        <v>0</v>
      </c>
      <c r="H35" s="15">
        <f>'[2]Customer Bills (Each)'!A11</f>
        <v>477492.79287238274</v>
      </c>
      <c r="I35" s="15">
        <f>'[2]Customer Bills (Each)'!A83</f>
        <v>8503.2026208637744</v>
      </c>
      <c r="J35" s="15">
        <f>'[2]Customer Bills (Each)'!A179</f>
        <v>485995.9954932463</v>
      </c>
      <c r="K35" s="14"/>
      <c r="L35" s="14"/>
      <c r="M35" s="14"/>
      <c r="N35" s="14"/>
      <c r="O35" s="14"/>
      <c r="P35" s="14"/>
      <c r="Q35" s="14"/>
      <c r="AD35" s="36"/>
      <c r="AE35" s="36"/>
      <c r="AF35" s="36"/>
      <c r="AG35" s="36"/>
      <c r="AH35" s="36"/>
    </row>
    <row r="36" spans="1:34" x14ac:dyDescent="0.4">
      <c r="A36">
        <v>9</v>
      </c>
      <c r="B36" s="14">
        <f>'[2]Annual Energy Summary (All)'!B11</f>
        <v>1466.1483350000001</v>
      </c>
      <c r="C36" s="14">
        <f>'[2]Annual Energy Summary (All)'!C11</f>
        <v>1126.5233034447499</v>
      </c>
      <c r="D36" s="14">
        <f>'[2]Annual Energy Summary (All)'!D11</f>
        <v>339.62503155525098</v>
      </c>
      <c r="E36" s="14">
        <f>'[2]Annual Energy Summary (All)'!E11</f>
        <v>36.0952202740513</v>
      </c>
      <c r="F36" s="14">
        <f>'[2]Annual Energy Summary (All)'!F11</f>
        <v>0.30099999999999999</v>
      </c>
      <c r="G36" s="14">
        <f>'[2]Annual Energy Summary (All)'!G11</f>
        <v>0</v>
      </c>
      <c r="H36" s="15">
        <f>'[2]Customer Bills (Each)'!A12</f>
        <v>486286.65576737263</v>
      </c>
      <c r="I36" s="15">
        <f>'[2]Customer Bills (Each)'!A84</f>
        <v>8758.2707383926881</v>
      </c>
      <c r="J36" s="15">
        <f>'[2]Customer Bills (Each)'!A180</f>
        <v>495044.92650576564</v>
      </c>
      <c r="K36" s="14"/>
      <c r="L36" s="14"/>
      <c r="M36" s="14"/>
      <c r="N36" s="14"/>
      <c r="O36" s="14"/>
      <c r="P36" s="14"/>
      <c r="Q36" s="14"/>
      <c r="AD36" s="36"/>
      <c r="AE36" s="36"/>
      <c r="AF36" s="36"/>
      <c r="AG36" s="36"/>
      <c r="AH36" s="36"/>
    </row>
    <row r="37" spans="1:34" x14ac:dyDescent="0.4">
      <c r="A37">
        <v>10</v>
      </c>
      <c r="B37" s="14">
        <f>'[2]Annual Energy Summary (All)'!B12</f>
        <v>1466.1483350000001</v>
      </c>
      <c r="C37" s="14">
        <f>'[2]Annual Energy Summary (All)'!C12</f>
        <v>1102.6003274278801</v>
      </c>
      <c r="D37" s="14">
        <f>'[2]Annual Energy Summary (All)'!D12</f>
        <v>363.54800757212001</v>
      </c>
      <c r="E37" s="14">
        <f>'[2]Annual Energy Summary (All)'!E12</f>
        <v>58.906296815597599</v>
      </c>
      <c r="F37" s="14">
        <f>'[2]Annual Energy Summary (All)'!F12</f>
        <v>0.33550000000000002</v>
      </c>
      <c r="G37" s="14">
        <f>'[2]Annual Energy Summary (All)'!G12</f>
        <v>0</v>
      </c>
      <c r="H37" s="15">
        <f>'[2]Customer Bills (Each)'!A13</f>
        <v>489278.92990720313</v>
      </c>
      <c r="I37" s="15">
        <f>'[2]Customer Bills (Each)'!A85</f>
        <v>11816.11926430876</v>
      </c>
      <c r="J37" s="15">
        <f>'[2]Customer Bills (Each)'!A181</f>
        <v>501095.04917151196</v>
      </c>
      <c r="K37" s="14"/>
      <c r="L37" s="14"/>
      <c r="M37" s="14"/>
      <c r="N37" s="14"/>
      <c r="O37" s="14"/>
      <c r="P37" s="14"/>
      <c r="Q37" s="14"/>
      <c r="AD37" s="36"/>
      <c r="AE37" s="36"/>
      <c r="AF37" s="36"/>
      <c r="AG37" s="36"/>
      <c r="AH37" s="36"/>
    </row>
    <row r="38" spans="1:34" x14ac:dyDescent="0.4">
      <c r="A38">
        <v>11</v>
      </c>
      <c r="B38" s="14">
        <f>'[2]Annual Energy Summary (All)'!B13</f>
        <v>1466.1483350000001</v>
      </c>
      <c r="C38" s="14">
        <f>'[2]Annual Energy Summary (All)'!C13</f>
        <v>1054.8632034939601</v>
      </c>
      <c r="D38" s="14">
        <f>'[2]Annual Energy Summary (All)'!D13</f>
        <v>411.28513150604402</v>
      </c>
      <c r="E38" s="14">
        <f>'[2]Annual Energy Summary (All)'!E13</f>
        <v>133.691276981507</v>
      </c>
      <c r="F38" s="14">
        <f>'[2]Annual Energy Summary (All)'!F13</f>
        <v>0.42249999999999999</v>
      </c>
      <c r="G38" s="14">
        <f>'[2]Annual Energy Summary (All)'!G13</f>
        <v>3.0000000000000001E-3</v>
      </c>
      <c r="H38" s="15">
        <f>'[2]Customer Bills (Each)'!A14</f>
        <v>481779.15578570165</v>
      </c>
      <c r="I38" s="15">
        <f>'[2]Customer Bills (Each)'!A86</f>
        <v>20001.332690049963</v>
      </c>
      <c r="J38" s="15">
        <f>'[2]Customer Bills (Each)'!A182</f>
        <v>501780.48847575195</v>
      </c>
      <c r="K38" s="14"/>
      <c r="L38" s="14"/>
      <c r="M38" s="14"/>
      <c r="N38" s="14"/>
      <c r="O38" s="14"/>
      <c r="P38" s="14"/>
      <c r="Q38" s="14"/>
      <c r="AD38" s="36"/>
      <c r="AE38" s="36"/>
      <c r="AF38" s="36"/>
      <c r="AG38" s="36"/>
      <c r="AH38" s="36"/>
    </row>
    <row r="39" spans="1:34" x14ac:dyDescent="0.4">
      <c r="A39">
        <v>12</v>
      </c>
      <c r="B39" s="14">
        <f>'[2]Annual Energy Summary (All)'!B14</f>
        <v>1466.1483350000001</v>
      </c>
      <c r="C39" s="14">
        <f>'[2]Annual Energy Summary (All)'!C14</f>
        <v>1021.1843939296</v>
      </c>
      <c r="D39" s="14">
        <f>'[2]Annual Energy Summary (All)'!D14</f>
        <v>444.96394107039902</v>
      </c>
      <c r="E39" s="14">
        <f>'[2]Annual Energy Summary (All)'!E14</f>
        <v>222.24838047479801</v>
      </c>
      <c r="F39" s="14">
        <f>'[2]Annual Energy Summary (All)'!F14</f>
        <v>0.50949999999999995</v>
      </c>
      <c r="G39" s="14">
        <f>'[2]Annual Energy Summary (All)'!G14</f>
        <v>6.0000000000000001E-3</v>
      </c>
      <c r="H39" s="15">
        <f>'[2]Customer Bills (Each)'!A15</f>
        <v>474916.07436877489</v>
      </c>
      <c r="I39" s="15">
        <f>'[2]Customer Bills (Each)'!A87</f>
        <v>28854.026935897284</v>
      </c>
      <c r="J39" s="15">
        <f>'[2]Customer Bills (Each)'!A183</f>
        <v>503770.10130467243</v>
      </c>
      <c r="K39" s="14"/>
      <c r="L39" s="14"/>
      <c r="M39" s="14"/>
      <c r="N39" s="14"/>
      <c r="O39" s="14"/>
      <c r="P39" s="14"/>
      <c r="Q39" s="14"/>
    </row>
    <row r="40" spans="1:34" x14ac:dyDescent="0.4">
      <c r="A40">
        <v>13</v>
      </c>
      <c r="B40" s="14">
        <f>'[2]Annual Energy Summary (All)'!B15</f>
        <v>1466.1483350000001</v>
      </c>
      <c r="C40" s="14">
        <f>'[2]Annual Energy Summary (All)'!C15</f>
        <v>996.82517107865601</v>
      </c>
      <c r="D40" s="14">
        <f>'[2]Annual Energy Summary (All)'!D15</f>
        <v>469.32316392134402</v>
      </c>
      <c r="E40" s="14">
        <f>'[2]Annual Energy Summary (All)'!E15</f>
        <v>309.53431495756098</v>
      </c>
      <c r="F40" s="14">
        <f>'[2]Annual Energy Summary (All)'!F15</f>
        <v>0.59450000000000003</v>
      </c>
      <c r="G40" s="14">
        <f>'[2]Annual Energy Summary (All)'!G15</f>
        <v>1.4999999999999999E-2</v>
      </c>
      <c r="H40" s="15">
        <f>'[2]Customer Bills (Each)'!A16</f>
        <v>468210.03742539749</v>
      </c>
      <c r="I40" s="15">
        <f>'[2]Customer Bills (Each)'!A88</f>
        <v>37027.897085008954</v>
      </c>
      <c r="J40" s="15">
        <f>'[2]Customer Bills (Each)'!A184</f>
        <v>505237.93451040634</v>
      </c>
      <c r="K40" s="14"/>
      <c r="L40" s="14"/>
      <c r="M40" s="14"/>
      <c r="N40" s="14"/>
      <c r="O40" s="14"/>
      <c r="P40" s="14"/>
      <c r="Q40" s="14"/>
    </row>
    <row r="41" spans="1:34" x14ac:dyDescent="0.4">
      <c r="A41">
        <v>14</v>
      </c>
      <c r="B41" s="14">
        <f>'[2]Annual Energy Summary (All)'!B16</f>
        <v>1466.1483350000001</v>
      </c>
      <c r="C41" s="14">
        <f>'[2]Annual Energy Summary (All)'!C16</f>
        <v>977.63270289623802</v>
      </c>
      <c r="D41" s="14">
        <f>'[2]Annual Energy Summary (All)'!D16</f>
        <v>488.51563210376202</v>
      </c>
      <c r="E41" s="14">
        <f>'[2]Annual Energy Summary (All)'!E16</f>
        <v>393.99378448237798</v>
      </c>
      <c r="F41" s="14">
        <f>'[2]Annual Energy Summary (All)'!F16</f>
        <v>0.67400000000000004</v>
      </c>
      <c r="G41" s="14">
        <f>'[2]Annual Energy Summary (All)'!G16</f>
        <v>3.3000000000000002E-2</v>
      </c>
      <c r="H41" s="15">
        <f>'[2]Customer Bills (Each)'!A17</f>
        <v>462704.38644367241</v>
      </c>
      <c r="I41" s="15">
        <f>'[2]Customer Bills (Each)'!A89</f>
        <v>45120.825533249066</v>
      </c>
      <c r="J41" s="15">
        <f>'[2]Customer Bills (Each)'!A185</f>
        <v>507825.21197692119</v>
      </c>
      <c r="K41" s="14"/>
      <c r="L41" s="14"/>
      <c r="M41" s="14"/>
      <c r="N41" s="14"/>
      <c r="O41" s="14"/>
      <c r="P41" s="14"/>
      <c r="Q41" s="14"/>
    </row>
    <row r="42" spans="1:34" x14ac:dyDescent="0.4">
      <c r="A42">
        <v>15</v>
      </c>
      <c r="B42" s="14">
        <f>'[2]Annual Energy Summary (All)'!B17</f>
        <v>1466.1483350000001</v>
      </c>
      <c r="C42" s="14">
        <f>'[2]Annual Energy Summary (All)'!C17</f>
        <v>958.66141742662796</v>
      </c>
      <c r="D42" s="14">
        <f>'[2]Annual Energy Summary (All)'!D17</f>
        <v>507.48691757337201</v>
      </c>
      <c r="E42" s="14">
        <f>'[2]Annual Energy Summary (All)'!E17</f>
        <v>465.04681791329199</v>
      </c>
      <c r="F42" s="14">
        <f>'[2]Annual Energy Summary (All)'!F17</f>
        <v>0.749</v>
      </c>
      <c r="G42" s="14">
        <f>'[2]Annual Energy Summary (All)'!G17</f>
        <v>6.5000000000000002E-2</v>
      </c>
      <c r="H42" s="15">
        <f>'[2]Customer Bills (Each)'!A18</f>
        <v>457004.98505411483</v>
      </c>
      <c r="I42" s="15">
        <f>'[2]Customer Bills (Each)'!A90</f>
        <v>51943.224914970684</v>
      </c>
      <c r="J42" s="15">
        <f>'[2]Customer Bills (Each)'!A186</f>
        <v>508948.20996908523</v>
      </c>
      <c r="K42" s="14"/>
      <c r="L42" s="14"/>
      <c r="M42" s="14"/>
      <c r="N42" s="14"/>
      <c r="O42" s="14"/>
      <c r="P42" s="14"/>
      <c r="Q42" s="14"/>
    </row>
    <row r="43" spans="1:34" x14ac:dyDescent="0.4">
      <c r="A43">
        <v>16</v>
      </c>
      <c r="B43" s="14">
        <f>'[2]Annual Energy Summary (All)'!B18</f>
        <v>1466.1483350000001</v>
      </c>
      <c r="C43" s="14">
        <f>'[2]Annual Energy Summary (All)'!C18</f>
        <v>926.00364490259801</v>
      </c>
      <c r="D43" s="14">
        <f>'[2]Annual Energy Summary (All)'!D18</f>
        <v>540.14469009740196</v>
      </c>
      <c r="E43" s="14">
        <f>'[2]Annual Energy Summary (All)'!E18</f>
        <v>561.02069739658396</v>
      </c>
      <c r="F43" s="14">
        <f>'[2]Annual Energy Summary (All)'!F18</f>
        <v>0.85599999999999998</v>
      </c>
      <c r="G43" s="14">
        <f>'[2]Annual Energy Summary (All)'!G18</f>
        <v>0.13900000000000001</v>
      </c>
      <c r="H43" s="15">
        <f>'[2]Customer Bills (Each)'!A19</f>
        <v>442806.4207762939</v>
      </c>
      <c r="I43" s="15">
        <f>'[2]Customer Bills (Each)'!A91</f>
        <v>61095.067132441342</v>
      </c>
      <c r="J43" s="15">
        <f>'[2]Customer Bills (Each)'!A187</f>
        <v>503901.48790873529</v>
      </c>
      <c r="K43" s="14"/>
      <c r="L43" s="14"/>
      <c r="M43" s="14"/>
      <c r="N43" s="14"/>
      <c r="O43" s="14"/>
      <c r="P43" s="14"/>
      <c r="Q43" s="14"/>
    </row>
    <row r="44" spans="1:34" x14ac:dyDescent="0.4">
      <c r="A44">
        <v>17</v>
      </c>
      <c r="B44" s="14">
        <f>'[2]Annual Energy Summary (All)'!B19</f>
        <v>1466.1483350000001</v>
      </c>
      <c r="C44" s="14">
        <f>'[2]Annual Energy Summary (All)'!C19</f>
        <v>884.71267337968402</v>
      </c>
      <c r="D44" s="14">
        <f>'[2]Annual Energy Summary (All)'!D19</f>
        <v>581.43566162031595</v>
      </c>
      <c r="E44" s="14">
        <f>'[2]Annual Energy Summary (All)'!E19</f>
        <v>669.45743928586296</v>
      </c>
      <c r="F44" s="14">
        <f>'[2]Annual Energy Summary (All)'!F19</f>
        <v>0.98</v>
      </c>
      <c r="G44" s="14">
        <f>'[2]Annual Energy Summary (All)'!G19</f>
        <v>0.245</v>
      </c>
      <c r="H44" s="15">
        <f>'[2]Customer Bills (Each)'!A20</f>
        <v>423389.35649683012</v>
      </c>
      <c r="I44" s="15">
        <f>'[2]Customer Bills (Each)'!A92</f>
        <v>71761.516042958901</v>
      </c>
      <c r="J44" s="15">
        <f>'[2]Customer Bills (Each)'!A188</f>
        <v>495150.87253978918</v>
      </c>
      <c r="K44" s="14"/>
      <c r="L44" s="14"/>
      <c r="M44" s="14"/>
      <c r="N44" s="14"/>
      <c r="O44" s="14"/>
      <c r="P44" s="14"/>
      <c r="Q44" s="14"/>
    </row>
    <row r="45" spans="1:34" x14ac:dyDescent="0.4">
      <c r="A45">
        <v>18</v>
      </c>
      <c r="B45" s="14">
        <f>'[2]Annual Energy Summary (All)'!B20</f>
        <v>1466.1483350000001</v>
      </c>
      <c r="C45" s="14">
        <f>'[2]Annual Energy Summary (All)'!C20</f>
        <v>866.65889641030697</v>
      </c>
      <c r="D45" s="14">
        <f>'[2]Annual Energy Summary (All)'!D20</f>
        <v>599.48943858969301</v>
      </c>
      <c r="E45" s="14">
        <f>'[2]Annual Energy Summary (All)'!E20</f>
        <v>719.79355135558603</v>
      </c>
      <c r="F45" s="14">
        <f>'[2]Annual Energy Summary (All)'!F20</f>
        <v>1.0475000000000001</v>
      </c>
      <c r="G45" s="14">
        <f>'[2]Annual Energy Summary (All)'!G20</f>
        <v>0.30099999999999999</v>
      </c>
      <c r="H45" s="15">
        <f>'[2]Customer Bills (Each)'!A21</f>
        <v>418081.64825742925</v>
      </c>
      <c r="I45" s="15">
        <f>'[2]Customer Bills (Each)'!A93</f>
        <v>77395.898789341838</v>
      </c>
      <c r="J45" s="15">
        <f>'[2]Customer Bills (Each)'!A189</f>
        <v>495477.54704677075</v>
      </c>
      <c r="K45" s="14"/>
      <c r="L45" s="14"/>
      <c r="M45" s="14"/>
      <c r="N45" s="14"/>
      <c r="O45" s="14"/>
      <c r="P45" s="14"/>
      <c r="Q45" s="14"/>
    </row>
    <row r="46" spans="1:34" x14ac:dyDescent="0.4">
      <c r="A46">
        <v>19</v>
      </c>
      <c r="B46" s="14">
        <f>'[2]Annual Energy Summary (All)'!B21</f>
        <v>1466.1483350000001</v>
      </c>
      <c r="C46" s="14">
        <f>'[2]Annual Energy Summary (All)'!C21</f>
        <v>844.59150804310798</v>
      </c>
      <c r="D46" s="14">
        <f>'[2]Annual Energy Summary (All)'!D21</f>
        <v>621.556826956892</v>
      </c>
      <c r="E46" s="14">
        <f>'[2]Annual Energy Summary (All)'!E21</f>
        <v>762.80757453851004</v>
      </c>
      <c r="F46" s="14">
        <f>'[2]Annual Energy Summary (All)'!F21</f>
        <v>1.1100000000000001</v>
      </c>
      <c r="G46" s="14">
        <f>'[2]Annual Energy Summary (All)'!G21</f>
        <v>0.378</v>
      </c>
      <c r="H46" s="15">
        <f>'[2]Customer Bills (Each)'!A22</f>
        <v>412426.91510455054</v>
      </c>
      <c r="I46" s="15">
        <f>'[2]Customer Bills (Each)'!A94</f>
        <v>82322.048126334819</v>
      </c>
      <c r="J46" s="15">
        <f>'[2]Customer Bills (Each)'!A190</f>
        <v>494748.96323088557</v>
      </c>
      <c r="K46" s="14"/>
      <c r="L46" s="14"/>
      <c r="M46" s="14"/>
      <c r="N46" s="14"/>
      <c r="O46" s="14"/>
      <c r="P46" s="14"/>
      <c r="Q46" s="14"/>
    </row>
    <row r="47" spans="1:34" x14ac:dyDescent="0.4">
      <c r="A47">
        <v>20</v>
      </c>
      <c r="B47" s="14">
        <f>'[2]Annual Energy Summary (All)'!B22</f>
        <v>1466.1483350000001</v>
      </c>
      <c r="C47" s="14">
        <f>'[2]Annual Energy Summary (All)'!C22</f>
        <v>801.33604243918501</v>
      </c>
      <c r="D47" s="14">
        <f>'[2]Annual Energy Summary (All)'!D22</f>
        <v>664.81229256081497</v>
      </c>
      <c r="E47" s="14">
        <f>'[2]Annual Energy Summary (All)'!E22</f>
        <v>795.75848591492604</v>
      </c>
      <c r="F47" s="14">
        <f>'[2]Annual Energy Summary (All)'!F22</f>
        <v>1.1855</v>
      </c>
      <c r="G47" s="14">
        <f>'[2]Annual Energy Summary (All)'!G22</f>
        <v>0.53900000000000003</v>
      </c>
      <c r="H47" s="15">
        <f>'[2]Customer Bills (Each)'!A23</f>
        <v>399362.3499732507</v>
      </c>
      <c r="I47" s="15">
        <f>'[2]Customer Bills (Each)'!A95</f>
        <v>84168.020517548997</v>
      </c>
      <c r="J47" s="15">
        <f>'[2]Customer Bills (Each)'!A191</f>
        <v>483530.37049080001</v>
      </c>
      <c r="K47" s="14"/>
      <c r="L47" s="14"/>
      <c r="M47" s="14"/>
      <c r="N47" s="14"/>
      <c r="O47" s="14"/>
      <c r="P47" s="14"/>
      <c r="Q47" s="14"/>
    </row>
    <row r="48" spans="1:34" x14ac:dyDescent="0.4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</row>
    <row r="49" spans="1:17" ht="35.6" x14ac:dyDescent="0.9">
      <c r="A49" s="23" t="s">
        <v>16</v>
      </c>
      <c r="B49" s="24"/>
      <c r="C49" s="24"/>
      <c r="D49" s="24"/>
      <c r="E49" s="24"/>
      <c r="F49" s="24"/>
      <c r="G49" s="24"/>
      <c r="H49" s="24"/>
      <c r="I49" s="24"/>
      <c r="J49" s="14"/>
      <c r="K49" s="14"/>
      <c r="L49" s="37"/>
      <c r="M49" s="37"/>
      <c r="N49" s="37"/>
      <c r="O49" s="37"/>
      <c r="P49" s="37"/>
      <c r="Q49" s="37"/>
    </row>
    <row r="50" spans="1:17" ht="233.15" x14ac:dyDescent="0.4">
      <c r="A50" s="1" t="s">
        <v>0</v>
      </c>
      <c r="B50" s="25" t="s">
        <v>1</v>
      </c>
      <c r="C50" s="25" t="s">
        <v>2</v>
      </c>
      <c r="D50" s="25" t="s">
        <v>3</v>
      </c>
      <c r="E50" s="25" t="s">
        <v>4</v>
      </c>
      <c r="F50" s="25" t="s">
        <v>5</v>
      </c>
      <c r="G50" s="25" t="s">
        <v>6</v>
      </c>
      <c r="H50" s="25" t="s">
        <v>8</v>
      </c>
      <c r="I50" s="25" t="s">
        <v>9</v>
      </c>
      <c r="J50" s="25" t="s">
        <v>10</v>
      </c>
      <c r="K50" s="14"/>
      <c r="L50" s="25"/>
      <c r="M50" s="26"/>
      <c r="N50" s="27"/>
      <c r="O50" s="26"/>
      <c r="P50" s="26"/>
      <c r="Q50" s="26"/>
    </row>
    <row r="51" spans="1:17" x14ac:dyDescent="0.4">
      <c r="A51">
        <v>0</v>
      </c>
      <c r="B51" s="14">
        <f>'[3]Annual Energy Summary (All)'!B2</f>
        <v>1466.1483350000001</v>
      </c>
      <c r="C51" s="14">
        <f>'[3]Annual Energy Summary (All)'!C2</f>
        <v>1077.65820334146</v>
      </c>
      <c r="D51" s="14">
        <f>'[3]Annual Energy Summary (All)'!D2</f>
        <v>388.49013165853501</v>
      </c>
      <c r="E51" s="14">
        <f>'[3]Annual Energy Summary (All)'!E2</f>
        <v>84.491034689743202</v>
      </c>
      <c r="F51" s="14">
        <f>'[3]Annual Energy Summary (All)'!F2</f>
        <v>0.3155</v>
      </c>
      <c r="G51" s="14">
        <f>'[3]Annual Energy Summary (All)'!G2</f>
        <v>0</v>
      </c>
      <c r="H51" s="15">
        <f>'[3]Customer Bills (Each)'!A3</f>
        <v>399855.49386147101</v>
      </c>
      <c r="I51" s="15">
        <f>'[3]Customer Bills (Each)'!A75</f>
        <v>41198.608325505964</v>
      </c>
      <c r="J51" s="15">
        <f>'[3]Customer Bills (Each)'!A171</f>
        <v>441054.10218697682</v>
      </c>
      <c r="K51" s="14"/>
      <c r="L51" s="14"/>
      <c r="M51" s="14"/>
      <c r="N51" s="14"/>
      <c r="O51" s="14"/>
      <c r="P51" s="14"/>
      <c r="Q51" s="14"/>
    </row>
    <row r="52" spans="1:17" x14ac:dyDescent="0.4">
      <c r="A52">
        <v>1</v>
      </c>
      <c r="B52" s="14">
        <f>'[3]Annual Energy Summary (All)'!B3</f>
        <v>1466.1483350000001</v>
      </c>
      <c r="C52" s="14">
        <f>'[3]Annual Energy Summary (All)'!C3</f>
        <v>1033.98210515755</v>
      </c>
      <c r="D52" s="14">
        <f>'[3]Annual Energy Summary (All)'!D3</f>
        <v>432.16622984244998</v>
      </c>
      <c r="E52" s="14">
        <f>'[3]Annual Energy Summary (All)'!E3</f>
        <v>178.88355508203</v>
      </c>
      <c r="F52" s="14">
        <f>'[3]Annual Energy Summary (All)'!F3</f>
        <v>0.41699999999999998</v>
      </c>
      <c r="G52" s="14">
        <f>'[3]Annual Energy Summary (All)'!G3</f>
        <v>0</v>
      </c>
      <c r="H52" s="15">
        <f>'[3]Customer Bills (Each)'!A4</f>
        <v>381943.57038710435</v>
      </c>
      <c r="I52" s="15">
        <f>'[3]Customer Bills (Each)'!A76</f>
        <v>54137.644696306073</v>
      </c>
      <c r="J52" s="15">
        <f>'[3]Customer Bills (Each)'!A172</f>
        <v>436081.21508341026</v>
      </c>
      <c r="K52" s="14"/>
      <c r="L52" s="14"/>
      <c r="M52" s="14"/>
      <c r="N52" s="14"/>
      <c r="O52" s="14"/>
      <c r="P52" s="14"/>
      <c r="Q52" s="14"/>
    </row>
    <row r="53" spans="1:17" x14ac:dyDescent="0.4">
      <c r="A53">
        <v>2</v>
      </c>
      <c r="B53" s="14">
        <f>'[3]Annual Energy Summary (All)'!B4</f>
        <v>1466.1483350000001</v>
      </c>
      <c r="C53" s="14">
        <f>'[3]Annual Energy Summary (All)'!C4</f>
        <v>1000.91788605452</v>
      </c>
      <c r="D53" s="14">
        <f>'[3]Annual Energy Summary (All)'!D4</f>
        <v>465.23044894548298</v>
      </c>
      <c r="E53" s="14">
        <f>'[3]Annual Energy Summary (All)'!E4</f>
        <v>298.13365442655601</v>
      </c>
      <c r="F53" s="14">
        <f>'[3]Annual Energy Summary (All)'!F4</f>
        <v>0.53500000000000003</v>
      </c>
      <c r="G53" s="14">
        <f>'[3]Annual Energy Summary (All)'!G4</f>
        <v>0</v>
      </c>
      <c r="H53" s="15">
        <f>'[3]Customer Bills (Each)'!A5</f>
        <v>360668.73431403789</v>
      </c>
      <c r="I53" s="15">
        <f>'[3]Customer Bills (Each)'!A77</f>
        <v>69093.000675890682</v>
      </c>
      <c r="J53" s="15">
        <f>'[3]Customer Bills (Each)'!A173</f>
        <v>429761.73498992872</v>
      </c>
      <c r="K53" s="14"/>
      <c r="L53" s="14"/>
      <c r="M53" s="14"/>
      <c r="N53" s="14"/>
      <c r="O53" s="14"/>
      <c r="P53" s="14"/>
      <c r="Q53" s="14"/>
    </row>
    <row r="54" spans="1:17" x14ac:dyDescent="0.4">
      <c r="A54">
        <v>3</v>
      </c>
      <c r="B54" s="14">
        <f>'[3]Annual Energy Summary (All)'!B5</f>
        <v>1466.1483350000001</v>
      </c>
      <c r="C54" s="14">
        <f>'[3]Annual Energy Summary (All)'!C5</f>
        <v>975.47126817433298</v>
      </c>
      <c r="D54" s="14">
        <f>'[3]Annual Energy Summary (All)'!D5</f>
        <v>490.677066825667</v>
      </c>
      <c r="E54" s="14">
        <f>'[3]Annual Energy Summary (All)'!E5</f>
        <v>438.29403180861198</v>
      </c>
      <c r="F54" s="14">
        <f>'[3]Annual Energy Summary (All)'!F5</f>
        <v>0.66600000000000004</v>
      </c>
      <c r="G54" s="14">
        <f>'[3]Annual Energy Summary (All)'!G5</f>
        <v>0</v>
      </c>
      <c r="H54" s="15">
        <f>'[3]Customer Bills (Each)'!A6</f>
        <v>337238.31961519667</v>
      </c>
      <c r="I54" s="15">
        <f>'[3]Customer Bills (Each)'!A78</f>
        <v>87281.807725914201</v>
      </c>
      <c r="J54" s="15">
        <f>'[3]Customer Bills (Each)'!A174</f>
        <v>424520.12734111084</v>
      </c>
      <c r="K54" s="14"/>
      <c r="L54" s="14"/>
      <c r="M54" s="14"/>
      <c r="N54" s="14"/>
      <c r="O54" s="14"/>
      <c r="P54" s="14"/>
      <c r="Q54" s="14"/>
    </row>
    <row r="55" spans="1:17" x14ac:dyDescent="0.4">
      <c r="A55">
        <v>4</v>
      </c>
      <c r="B55" s="14">
        <f>'[3]Annual Energy Summary (All)'!B6</f>
        <v>1466.1483350000001</v>
      </c>
      <c r="C55" s="14">
        <f>'[3]Annual Energy Summary (All)'!C6</f>
        <v>959.82323787358405</v>
      </c>
      <c r="D55" s="14">
        <f>'[3]Annual Energy Summary (All)'!D6</f>
        <v>506.32509712641598</v>
      </c>
      <c r="E55" s="14">
        <f>'[3]Annual Energy Summary (All)'!E6</f>
        <v>553.05082327026105</v>
      </c>
      <c r="F55" s="14">
        <f>'[3]Annual Energy Summary (All)'!F6</f>
        <v>0.77700000000000002</v>
      </c>
      <c r="G55" s="14">
        <f>'[3]Annual Energy Summary (All)'!G6</f>
        <v>0</v>
      </c>
      <c r="H55" s="15">
        <f>'[3]Customer Bills (Each)'!A7</f>
        <v>319498.84469539009</v>
      </c>
      <c r="I55" s="15">
        <f>'[3]Customer Bills (Each)'!A79</f>
        <v>102654.88324988756</v>
      </c>
      <c r="J55" s="15">
        <f>'[3]Customer Bills (Each)'!A175</f>
        <v>422153.72794527776</v>
      </c>
      <c r="K55" s="14"/>
      <c r="L55" s="14"/>
      <c r="M55" s="14"/>
      <c r="N55" s="14"/>
      <c r="O55" s="14"/>
      <c r="P55" s="14"/>
      <c r="Q55" s="14"/>
    </row>
    <row r="56" spans="1:17" x14ac:dyDescent="0.4">
      <c r="A56">
        <v>5</v>
      </c>
      <c r="B56" s="14">
        <f>'[3]Annual Energy Summary (All)'!B7</f>
        <v>1466.1483350000001</v>
      </c>
      <c r="C56" s="14">
        <f>'[3]Annual Energy Summary (All)'!C7</f>
        <v>955.79056183566695</v>
      </c>
      <c r="D56" s="14">
        <f>'[3]Annual Energy Summary (All)'!D7</f>
        <v>510.35777316433303</v>
      </c>
      <c r="E56" s="14">
        <f>'[3]Annual Energy Summary (All)'!E7</f>
        <v>591.87776416865097</v>
      </c>
      <c r="F56" s="14">
        <f>'[3]Annual Energy Summary (All)'!F7</f>
        <v>0.81950000000000001</v>
      </c>
      <c r="G56" s="14">
        <f>'[3]Annual Energy Summary (All)'!G7</f>
        <v>0</v>
      </c>
      <c r="H56" s="15">
        <f>'[3]Customer Bills (Each)'!A8</f>
        <v>317682.01007901406</v>
      </c>
      <c r="I56" s="15">
        <f>'[3]Customer Bills (Each)'!A80</f>
        <v>109277.69908340996</v>
      </c>
      <c r="J56" s="15">
        <f>'[3]Customer Bills (Each)'!A176</f>
        <v>426959.70916242403</v>
      </c>
      <c r="K56" s="14"/>
      <c r="L56" s="14"/>
      <c r="M56" s="14"/>
      <c r="N56" s="14"/>
      <c r="O56" s="14"/>
      <c r="P56" s="14"/>
      <c r="Q56" s="14"/>
    </row>
    <row r="57" spans="1:17" x14ac:dyDescent="0.4">
      <c r="A57">
        <v>6</v>
      </c>
      <c r="B57" s="14">
        <f>'[3]Annual Energy Summary (All)'!B8</f>
        <v>1466.1483350000001</v>
      </c>
      <c r="C57" s="14">
        <f>'[3]Annual Energy Summary (All)'!C8</f>
        <v>950.59162049131703</v>
      </c>
      <c r="D57" s="14">
        <f>'[3]Annual Energy Summary (All)'!D8</f>
        <v>515.55671450868203</v>
      </c>
      <c r="E57" s="14">
        <f>'[3]Annual Energy Summary (All)'!E8</f>
        <v>639.64856137991103</v>
      </c>
      <c r="F57" s="14">
        <f>'[3]Annual Energy Summary (All)'!F8</f>
        <v>0.873</v>
      </c>
      <c r="G57" s="14">
        <f>'[3]Annual Energy Summary (All)'!G8</f>
        <v>0</v>
      </c>
      <c r="H57" s="15">
        <f>'[3]Customer Bills (Each)'!A9</f>
        <v>313684.07393676433</v>
      </c>
      <c r="I57" s="15">
        <f>'[3]Customer Bills (Each)'!A81</f>
        <v>117217.85952953127</v>
      </c>
      <c r="J57" s="15">
        <f>'[3]Customer Bills (Each)'!A177</f>
        <v>430901.93346629594</v>
      </c>
      <c r="K57" s="14"/>
      <c r="L57" s="14"/>
      <c r="M57" s="14"/>
      <c r="N57" s="14"/>
      <c r="O57" s="14"/>
      <c r="P57" s="14"/>
      <c r="Q57" s="14"/>
    </row>
    <row r="58" spans="1:17" x14ac:dyDescent="0.4">
      <c r="A58">
        <v>7</v>
      </c>
      <c r="B58" s="14">
        <f>'[3]Annual Energy Summary (All)'!B9</f>
        <v>1466.1483350000001</v>
      </c>
      <c r="C58" s="14">
        <f>'[3]Annual Energy Summary (All)'!C9</f>
        <v>945.75114474300301</v>
      </c>
      <c r="D58" s="14">
        <f>'[3]Annual Energy Summary (All)'!D9</f>
        <v>520.39719025699696</v>
      </c>
      <c r="E58" s="14">
        <f>'[3]Annual Energy Summary (All)'!E9</f>
        <v>684.17028921782105</v>
      </c>
      <c r="F58" s="14">
        <f>'[3]Annual Energy Summary (All)'!F9</f>
        <v>0.92900000000000005</v>
      </c>
      <c r="G58" s="14">
        <f>'[3]Annual Energy Summary (All)'!G9</f>
        <v>0</v>
      </c>
      <c r="H58" s="15">
        <f>'[3]Customer Bills (Each)'!A10</f>
        <v>309369.06197289767</v>
      </c>
      <c r="I58" s="15">
        <f>'[3]Customer Bills (Each)'!A82</f>
        <v>124282.97033895152</v>
      </c>
      <c r="J58" s="15">
        <f>'[3]Customer Bills (Each)'!A178</f>
        <v>433652.03231184906</v>
      </c>
      <c r="K58" s="14"/>
      <c r="L58" s="14"/>
      <c r="M58" s="14"/>
      <c r="N58" s="14"/>
      <c r="O58" s="14"/>
      <c r="P58" s="14"/>
      <c r="Q58" s="14"/>
    </row>
    <row r="59" spans="1:17" x14ac:dyDescent="0.4">
      <c r="A59">
        <v>8</v>
      </c>
      <c r="B59" s="14">
        <f>'[3]Annual Energy Summary (All)'!B10</f>
        <v>1466.1483350000001</v>
      </c>
      <c r="C59" s="14">
        <f>'[3]Annual Energy Summary (All)'!C10</f>
        <v>943.66680009423703</v>
      </c>
      <c r="D59" s="14">
        <f>'[3]Annual Energy Summary (All)'!D10</f>
        <v>522.48153490576306</v>
      </c>
      <c r="E59" s="14">
        <f>'[3]Annual Energy Summary (All)'!E10</f>
        <v>707.87679183211003</v>
      </c>
      <c r="F59" s="14">
        <f>'[3]Annual Energy Summary (All)'!F10</f>
        <v>0.96399999999999997</v>
      </c>
      <c r="G59" s="14">
        <f>'[3]Annual Energy Summary (All)'!G10</f>
        <v>0</v>
      </c>
      <c r="H59" s="15">
        <f>'[3]Customer Bills (Each)'!A11</f>
        <v>309683.68545051862</v>
      </c>
      <c r="I59" s="15">
        <f>'[3]Customer Bills (Each)'!A83</f>
        <v>129054.75578162751</v>
      </c>
      <c r="J59" s="15">
        <f>'[3]Customer Bills (Each)'!A179</f>
        <v>438738.44123214617</v>
      </c>
      <c r="K59" s="14"/>
      <c r="L59" s="14"/>
      <c r="M59" s="14"/>
      <c r="N59" s="14"/>
      <c r="O59" s="14"/>
      <c r="P59" s="14"/>
      <c r="Q59" s="14"/>
    </row>
    <row r="60" spans="1:17" x14ac:dyDescent="0.4">
      <c r="A60">
        <v>9</v>
      </c>
      <c r="B60" s="14">
        <f>'[3]Annual Energy Summary (All)'!B11</f>
        <v>1466.1483350000001</v>
      </c>
      <c r="C60" s="14">
        <f>'[3]Annual Energy Summary (All)'!C11</f>
        <v>943.43554518472104</v>
      </c>
      <c r="D60" s="14">
        <f>'[3]Annual Energy Summary (All)'!D11</f>
        <v>522.71278981527905</v>
      </c>
      <c r="E60" s="14">
        <f>'[3]Annual Energy Summary (All)'!E11</f>
        <v>711.14623434671705</v>
      </c>
      <c r="F60" s="14">
        <f>'[3]Annual Energy Summary (All)'!F11</f>
        <v>0.97699999999999998</v>
      </c>
      <c r="G60" s="14">
        <f>'[3]Annual Energy Summary (All)'!G11</f>
        <v>0</v>
      </c>
      <c r="H60" s="15">
        <f>'[3]Customer Bills (Each)'!A12</f>
        <v>315105.99200424028</v>
      </c>
      <c r="I60" s="15">
        <f>'[3]Customer Bills (Each)'!A84</f>
        <v>131994.0712606443</v>
      </c>
      <c r="J60" s="15">
        <f>'[3]Customer Bills (Each)'!A180</f>
        <v>447100.06326488475</v>
      </c>
      <c r="K60" s="14"/>
      <c r="L60" s="14"/>
      <c r="M60" s="14"/>
      <c r="N60" s="14"/>
      <c r="O60" s="14"/>
      <c r="P60" s="14"/>
      <c r="Q60" s="14"/>
    </row>
    <row r="61" spans="1:17" x14ac:dyDescent="0.4">
      <c r="A61">
        <v>10</v>
      </c>
      <c r="B61" s="14">
        <f>'[3]Annual Energy Summary (All)'!B12</f>
        <v>1466.1483350000001</v>
      </c>
      <c r="C61" s="14">
        <f>'[3]Annual Energy Summary (All)'!C12</f>
        <v>941.38928665834703</v>
      </c>
      <c r="D61" s="14">
        <f>'[3]Annual Energy Summary (All)'!D12</f>
        <v>524.75904834165306</v>
      </c>
      <c r="E61" s="14">
        <f>'[3]Annual Energy Summary (All)'!E12</f>
        <v>732.04192752423205</v>
      </c>
      <c r="F61" s="14">
        <f>'[3]Annual Energy Summary (All)'!F12</f>
        <v>1.002</v>
      </c>
      <c r="G61" s="14">
        <f>'[3]Annual Energy Summary (All)'!G12</f>
        <v>0</v>
      </c>
      <c r="H61" s="15">
        <f>'[3]Customer Bills (Each)'!A13</f>
        <v>317088.23415084131</v>
      </c>
      <c r="I61" s="15">
        <f>'[3]Customer Bills (Each)'!A85</f>
        <v>137864.92499229757</v>
      </c>
      <c r="J61" s="15">
        <f>'[3]Customer Bills (Each)'!A181</f>
        <v>454953.15914313897</v>
      </c>
      <c r="K61" s="14"/>
      <c r="L61" s="14"/>
      <c r="M61" s="14"/>
      <c r="N61" s="14"/>
      <c r="O61" s="14"/>
      <c r="P61" s="14"/>
      <c r="Q61" s="14"/>
    </row>
    <row r="62" spans="1:17" x14ac:dyDescent="0.4">
      <c r="A62">
        <v>11</v>
      </c>
      <c r="B62" s="14">
        <f>'[3]Annual Energy Summary (All)'!B13</f>
        <v>1466.1483350000001</v>
      </c>
      <c r="C62" s="14">
        <f>'[3]Annual Energy Summary (All)'!C13</f>
        <v>932.60224156268896</v>
      </c>
      <c r="D62" s="14">
        <f>'[3]Annual Energy Summary (All)'!D13</f>
        <v>533.54609343731101</v>
      </c>
      <c r="E62" s="14">
        <f>'[3]Annual Energy Summary (All)'!E13</f>
        <v>832.08029594606398</v>
      </c>
      <c r="F62" s="14">
        <f>'[3]Annual Energy Summary (All)'!F13</f>
        <v>1.0885</v>
      </c>
      <c r="G62" s="14">
        <f>'[3]Annual Energy Summary (All)'!G13</f>
        <v>0</v>
      </c>
      <c r="H62" s="15">
        <f>'[3]Customer Bills (Each)'!A14</f>
        <v>303633.15465403523</v>
      </c>
      <c r="I62" s="15">
        <f>'[3]Customer Bills (Each)'!A86</f>
        <v>157359.27459469959</v>
      </c>
      <c r="J62" s="15">
        <f>'[3]Customer Bills (Each)'!A182</f>
        <v>460992.42924873484</v>
      </c>
      <c r="K62" s="14"/>
      <c r="L62" s="14"/>
      <c r="M62" s="14"/>
      <c r="N62" s="14"/>
      <c r="O62" s="14"/>
      <c r="P62" s="14"/>
      <c r="Q62" s="14"/>
    </row>
    <row r="63" spans="1:17" x14ac:dyDescent="0.4">
      <c r="A63">
        <v>12</v>
      </c>
      <c r="B63" s="14">
        <f>'[3]Annual Energy Summary (All)'!B14</f>
        <v>1466.1483350000001</v>
      </c>
      <c r="C63" s="14">
        <f>'[3]Annual Energy Summary (All)'!C14</f>
        <v>927.94829302938501</v>
      </c>
      <c r="D63" s="14">
        <f>'[3]Annual Energy Summary (All)'!D14</f>
        <v>538.20004197061496</v>
      </c>
      <c r="E63" s="14">
        <f>'[3]Annual Energy Summary (All)'!E14</f>
        <v>893.53616727888198</v>
      </c>
      <c r="F63" s="14">
        <f>'[3]Annual Energy Summary (All)'!F14</f>
        <v>1.1465000000000001</v>
      </c>
      <c r="G63" s="14">
        <f>'[3]Annual Energy Summary (All)'!G14</f>
        <v>0</v>
      </c>
      <c r="H63" s="15">
        <f>'[3]Customer Bills (Each)'!A15</f>
        <v>297372.11981038051</v>
      </c>
      <c r="I63" s="15">
        <f>'[3]Customer Bills (Each)'!A87</f>
        <v>170810.43602786667</v>
      </c>
      <c r="J63" s="15">
        <f>'[3]Customer Bills (Each)'!A183</f>
        <v>468182.55583824683</v>
      </c>
      <c r="K63" s="14"/>
      <c r="L63" s="14"/>
      <c r="M63" s="14"/>
      <c r="N63" s="14"/>
      <c r="O63" s="14"/>
      <c r="P63" s="14"/>
      <c r="Q63" s="14"/>
    </row>
    <row r="64" spans="1:17" x14ac:dyDescent="0.4">
      <c r="A64">
        <v>13</v>
      </c>
      <c r="B64" s="14">
        <f>'[3]Annual Energy Summary (All)'!B15</f>
        <v>1466.1483350000001</v>
      </c>
      <c r="C64" s="14">
        <f>'[3]Annual Energy Summary (All)'!C15</f>
        <v>924.77176857647896</v>
      </c>
      <c r="D64" s="14">
        <f>'[3]Annual Energy Summary (All)'!D15</f>
        <v>541.37656642352101</v>
      </c>
      <c r="E64" s="14">
        <f>'[3]Annual Energy Summary (All)'!E15</f>
        <v>941.91443554599095</v>
      </c>
      <c r="F64" s="14">
        <f>'[3]Annual Energy Summary (All)'!F15</f>
        <v>1.196</v>
      </c>
      <c r="G64" s="14">
        <f>'[3]Annual Energy Summary (All)'!G15</f>
        <v>0</v>
      </c>
      <c r="H64" s="15">
        <f>'[3]Customer Bills (Each)'!A16</f>
        <v>293520.9689664701</v>
      </c>
      <c r="I64" s="15">
        <f>'[3]Customer Bills (Each)'!A88</f>
        <v>182434.78936576223</v>
      </c>
      <c r="J64" s="15">
        <f>'[3]Customer Bills (Each)'!A184</f>
        <v>475955.75833223236</v>
      </c>
      <c r="K64" s="14"/>
      <c r="L64" s="14"/>
      <c r="M64" s="14"/>
      <c r="N64" s="14"/>
      <c r="O64" s="14"/>
      <c r="P64" s="14"/>
      <c r="Q64" s="14"/>
    </row>
    <row r="65" spans="1:17" x14ac:dyDescent="0.4">
      <c r="A65">
        <v>14</v>
      </c>
      <c r="B65" s="14">
        <f>'[3]Annual Energy Summary (All)'!B16</f>
        <v>1466.1483350000001</v>
      </c>
      <c r="C65" s="14">
        <f>'[3]Annual Energy Summary (All)'!C16</f>
        <v>922.13386506030395</v>
      </c>
      <c r="D65" s="14">
        <f>'[3]Annual Energy Summary (All)'!D16</f>
        <v>544.01446993969603</v>
      </c>
      <c r="E65" s="14">
        <f>'[3]Annual Energy Summary (All)'!E16</f>
        <v>983.74948146668805</v>
      </c>
      <c r="F65" s="14">
        <f>'[3]Annual Energy Summary (All)'!F16</f>
        <v>1.2430000000000001</v>
      </c>
      <c r="G65" s="14">
        <f>'[3]Annual Energy Summary (All)'!G16</f>
        <v>0</v>
      </c>
      <c r="H65" s="15">
        <f>'[3]Customer Bills (Each)'!A17</f>
        <v>290862.65158065123</v>
      </c>
      <c r="I65" s="15">
        <f>'[3]Customer Bills (Each)'!A89</f>
        <v>193398.64871236391</v>
      </c>
      <c r="J65" s="15">
        <f>'[3]Customer Bills (Each)'!A185</f>
        <v>484261.30029301549</v>
      </c>
      <c r="K65" s="14"/>
      <c r="L65" s="14"/>
      <c r="M65" s="14"/>
      <c r="N65" s="14"/>
      <c r="O65" s="14"/>
      <c r="P65" s="14"/>
      <c r="Q65" s="14"/>
    </row>
    <row r="66" spans="1:17" x14ac:dyDescent="0.4">
      <c r="A66">
        <v>15</v>
      </c>
      <c r="B66" s="14">
        <f>'[3]Annual Energy Summary (All)'!B17</f>
        <v>1466.1483350000001</v>
      </c>
      <c r="C66" s="14">
        <f>'[3]Annual Energy Summary (All)'!C17</f>
        <v>921.520310036208</v>
      </c>
      <c r="D66" s="14">
        <f>'[3]Annual Energy Summary (All)'!D17</f>
        <v>544.62802496379197</v>
      </c>
      <c r="E66" s="14">
        <f>'[3]Annual Energy Summary (All)'!E17</f>
        <v>992.79575581263896</v>
      </c>
      <c r="F66" s="14">
        <f>'[3]Annual Energy Summary (All)'!F17</f>
        <v>1.2625</v>
      </c>
      <c r="G66" s="14">
        <f>'[3]Annual Energy Summary (All)'!G17</f>
        <v>0</v>
      </c>
      <c r="H66" s="15">
        <f>'[3]Customer Bills (Each)'!A18</f>
        <v>294776.79743490153</v>
      </c>
      <c r="I66" s="15">
        <f>'[3]Customer Bills (Each)'!A90</f>
        <v>198873.7463049939</v>
      </c>
      <c r="J66" s="15">
        <f>'[3]Customer Bills (Each)'!A186</f>
        <v>493650.54373989505</v>
      </c>
      <c r="K66" s="14"/>
      <c r="L66" s="14"/>
      <c r="M66" s="14"/>
      <c r="N66" s="14"/>
      <c r="O66" s="14"/>
      <c r="P66" s="14"/>
      <c r="Q66" s="14"/>
    </row>
    <row r="67" spans="1:17" x14ac:dyDescent="0.4">
      <c r="A67">
        <v>16</v>
      </c>
      <c r="B67" s="14">
        <f>'[3]Annual Energy Summary (All)'!B18</f>
        <v>1466.1483350000001</v>
      </c>
      <c r="C67" s="14">
        <f>'[3]Annual Energy Summary (All)'!C18</f>
        <v>922.18010025002798</v>
      </c>
      <c r="D67" s="14">
        <f>'[3]Annual Energy Summary (All)'!D18</f>
        <v>543.968234749972</v>
      </c>
      <c r="E67" s="14">
        <f>'[3]Annual Energy Summary (All)'!E18</f>
        <v>984.97091889583896</v>
      </c>
      <c r="F67" s="14">
        <f>'[3]Annual Energy Summary (All)'!F18</f>
        <v>1.2669999999999999</v>
      </c>
      <c r="G67" s="14">
        <f>'[3]Annual Energy Summary (All)'!G18</f>
        <v>0</v>
      </c>
      <c r="H67" s="15">
        <f>'[3]Customer Bills (Each)'!A19</f>
        <v>302369.89619013458</v>
      </c>
      <c r="I67" s="15">
        <f>'[3]Customer Bills (Each)'!A91</f>
        <v>201403.93883138493</v>
      </c>
      <c r="J67" s="15">
        <f>'[3]Customer Bills (Each)'!A187</f>
        <v>503773.83502152003</v>
      </c>
      <c r="K67" s="14"/>
      <c r="L67" s="14"/>
      <c r="M67" s="14"/>
      <c r="N67" s="14"/>
      <c r="O67" s="14"/>
      <c r="P67" s="14"/>
      <c r="Q67" s="14"/>
    </row>
    <row r="68" spans="1:17" x14ac:dyDescent="0.4">
      <c r="A68">
        <v>17</v>
      </c>
      <c r="B68" s="14">
        <f>'[3]Annual Energy Summary (All)'!B19</f>
        <v>1466.1483350000001</v>
      </c>
      <c r="C68" s="14">
        <f>'[3]Annual Energy Summary (All)'!C19</f>
        <v>921.83237090318198</v>
      </c>
      <c r="D68" s="14">
        <f>'[3]Annual Energy Summary (All)'!D19</f>
        <v>544.31596409681799</v>
      </c>
      <c r="E68" s="14">
        <f>'[3]Annual Energy Summary (All)'!E19</f>
        <v>991.87442251967002</v>
      </c>
      <c r="F68" s="14">
        <f>'[3]Annual Energy Summary (All)'!F19</f>
        <v>1.2865</v>
      </c>
      <c r="G68" s="14">
        <f>'[3]Annual Energy Summary (All)'!G19</f>
        <v>0</v>
      </c>
      <c r="H68" s="15">
        <f>'[3]Customer Bills (Each)'!A20</f>
        <v>306962.7986616636</v>
      </c>
      <c r="I68" s="15">
        <f>'[3]Customer Bills (Each)'!A92</f>
        <v>206718.96087709299</v>
      </c>
      <c r="J68" s="15">
        <f>'[3]Customer Bills (Each)'!A188</f>
        <v>513681.75953875657</v>
      </c>
      <c r="K68" s="14"/>
      <c r="L68" s="14"/>
      <c r="M68" s="14"/>
      <c r="N68" s="14"/>
      <c r="O68" s="14"/>
      <c r="P68" s="14"/>
      <c r="Q68" s="14"/>
    </row>
    <row r="69" spans="1:17" x14ac:dyDescent="0.4">
      <c r="A69">
        <v>18</v>
      </c>
      <c r="B69" s="14">
        <f>'[3]Annual Energy Summary (All)'!B20</f>
        <v>1466.1483350000001</v>
      </c>
      <c r="C69" s="14">
        <f>'[3]Annual Energy Summary (All)'!C20</f>
        <v>921.853384172147</v>
      </c>
      <c r="D69" s="14">
        <f>'[3]Annual Energy Summary (All)'!D20</f>
        <v>544.29495082785297</v>
      </c>
      <c r="E69" s="14">
        <f>'[3]Annual Energy Summary (All)'!E20</f>
        <v>992.52975073841401</v>
      </c>
      <c r="F69" s="14">
        <f>'[3]Annual Energy Summary (All)'!F20</f>
        <v>1.3009999999999999</v>
      </c>
      <c r="G69" s="14">
        <f>'[3]Annual Energy Summary (All)'!G20</f>
        <v>0</v>
      </c>
      <c r="H69" s="15">
        <f>'[3]Customer Bills (Each)'!A21</f>
        <v>312940.70819556998</v>
      </c>
      <c r="I69" s="15">
        <f>'[3]Customer Bills (Each)'!A93</f>
        <v>210936.602300945</v>
      </c>
      <c r="J69" s="15">
        <f>'[3]Customer Bills (Each)'!A189</f>
        <v>523877.31049651525</v>
      </c>
      <c r="K69" s="14"/>
      <c r="L69" s="14"/>
      <c r="M69" s="14"/>
      <c r="N69" s="14"/>
      <c r="O69" s="14"/>
      <c r="P69" s="14"/>
      <c r="Q69" s="14"/>
    </row>
    <row r="70" spans="1:17" x14ac:dyDescent="0.4">
      <c r="A70">
        <v>19</v>
      </c>
      <c r="B70" s="14">
        <f>'[3]Annual Energy Summary (All)'!B21</f>
        <v>1466.1483350000001</v>
      </c>
      <c r="C70" s="14">
        <f>'[3]Annual Energy Summary (All)'!C21</f>
        <v>922.66587309324905</v>
      </c>
      <c r="D70" s="14">
        <f>'[3]Annual Energy Summary (All)'!D21</f>
        <v>543.48246190675002</v>
      </c>
      <c r="E70" s="14">
        <f>'[3]Annual Energy Summary (All)'!E21</f>
        <v>980.99795198109098</v>
      </c>
      <c r="F70" s="14">
        <f>'[3]Annual Energy Summary (All)'!F21</f>
        <v>1.3025</v>
      </c>
      <c r="G70" s="14">
        <f>'[3]Annual Energy Summary (All)'!G21</f>
        <v>0</v>
      </c>
      <c r="H70" s="15">
        <f>'[3]Customer Bills (Each)'!A22</f>
        <v>321814.51804751781</v>
      </c>
      <c r="I70" s="15">
        <f>'[3]Customer Bills (Each)'!A94</f>
        <v>212914.84005915705</v>
      </c>
      <c r="J70" s="15">
        <f>'[3]Customer Bills (Each)'!A190</f>
        <v>534729.35810667474</v>
      </c>
      <c r="K70" s="14"/>
      <c r="L70" s="14"/>
      <c r="M70" s="14"/>
      <c r="N70" s="14"/>
      <c r="O70" s="14"/>
      <c r="P70" s="14"/>
      <c r="Q70" s="14"/>
    </row>
    <row r="71" spans="1:17" x14ac:dyDescent="0.4">
      <c r="A71">
        <v>20</v>
      </c>
      <c r="B71" s="14">
        <f>'[3]Annual Energy Summary (All)'!B22</f>
        <v>1466.1483350000001</v>
      </c>
      <c r="C71" s="14">
        <f>'[3]Annual Energy Summary (All)'!C22</f>
        <v>923.44854791207399</v>
      </c>
      <c r="D71" s="14">
        <f>'[3]Annual Energy Summary (All)'!D22</f>
        <v>542.69978708792598</v>
      </c>
      <c r="E71" s="14">
        <f>'[3]Annual Energy Summary (All)'!E22</f>
        <v>969.87571732778702</v>
      </c>
      <c r="F71" s="14">
        <f>'[3]Annual Energy Summary (All)'!F22</f>
        <v>1.3045</v>
      </c>
      <c r="G71" s="14">
        <f>'[3]Annual Energy Summary (All)'!G22</f>
        <v>0</v>
      </c>
      <c r="H71" s="15">
        <f>'[3]Customer Bills (Each)'!A23</f>
        <v>330837.91765423003</v>
      </c>
      <c r="I71" s="15">
        <f>'[3]Customer Bills (Each)'!A95</f>
        <v>214983.92741414512</v>
      </c>
      <c r="J71" s="15">
        <f>'[3]Customer Bills (Each)'!A191</f>
        <v>545821.84506837511</v>
      </c>
      <c r="K71" s="14"/>
      <c r="L71" s="14"/>
      <c r="M71" s="14"/>
      <c r="N71" s="14"/>
      <c r="O71" s="14"/>
      <c r="P71" s="14"/>
      <c r="Q71" s="14"/>
    </row>
    <row r="72" spans="1:17" x14ac:dyDescent="0.4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</row>
    <row r="73" spans="1:17" ht="35.6" x14ac:dyDescent="0.9">
      <c r="A73" s="23" t="s">
        <v>17</v>
      </c>
      <c r="B73" s="17"/>
      <c r="C73" s="17"/>
      <c r="D73" s="17"/>
      <c r="E73" s="17"/>
      <c r="F73" s="17"/>
      <c r="G73" s="17"/>
      <c r="H73" s="17"/>
      <c r="I73" s="17"/>
      <c r="L73" s="35"/>
      <c r="M73" s="35"/>
      <c r="N73" s="35"/>
      <c r="O73" s="35"/>
      <c r="P73" s="35"/>
      <c r="Q73" s="35"/>
    </row>
    <row r="74" spans="1:17" ht="233.15" x14ac:dyDescent="0.4">
      <c r="A74" s="1" t="s">
        <v>0</v>
      </c>
      <c r="B74" s="1" t="s">
        <v>1</v>
      </c>
      <c r="C74" s="1" t="s">
        <v>2</v>
      </c>
      <c r="D74" s="1" t="s">
        <v>3</v>
      </c>
      <c r="E74" s="1" t="s">
        <v>4</v>
      </c>
      <c r="F74" s="1" t="s">
        <v>5</v>
      </c>
      <c r="G74" s="1" t="s">
        <v>6</v>
      </c>
      <c r="H74" s="1" t="s">
        <v>8</v>
      </c>
      <c r="I74" s="1" t="s">
        <v>9</v>
      </c>
      <c r="J74" s="1" t="s">
        <v>10</v>
      </c>
      <c r="L74" s="1"/>
      <c r="M74" s="2"/>
      <c r="N74" s="3"/>
      <c r="O74" s="2"/>
      <c r="P74" s="2"/>
      <c r="Q74" s="2"/>
    </row>
    <row r="75" spans="1:17" x14ac:dyDescent="0.4">
      <c r="A75">
        <v>0</v>
      </c>
      <c r="B75">
        <f>'[4]Annual Energy Summary (All)'!B2</f>
        <v>1466.1483350000001</v>
      </c>
      <c r="C75">
        <f>'[4]Annual Energy Summary (All)'!C2</f>
        <v>1003.12831816605</v>
      </c>
      <c r="D75">
        <f>'[4]Annual Energy Summary (All)'!D2</f>
        <v>463.02001683395099</v>
      </c>
      <c r="E75">
        <f>'[4]Annual Energy Summary (All)'!E2</f>
        <v>284.44507898829698</v>
      </c>
      <c r="F75">
        <f>'[4]Annual Energy Summary (All)'!F2</f>
        <v>0.505</v>
      </c>
      <c r="G75">
        <f>'[4]Annual Energy Summary (All)'!G2</f>
        <v>0</v>
      </c>
      <c r="H75" s="32">
        <f>'[4]Customer Bills (Each)'!A3</f>
        <v>321121.74333253014</v>
      </c>
      <c r="I75" s="32">
        <f>'[4]Customer Bills (Each)'!A75</f>
        <v>109726.5562636103</v>
      </c>
      <c r="J75" s="32">
        <f>'[4]Customer Bills (Each)'!A171</f>
        <v>430848.29959614022</v>
      </c>
    </row>
    <row r="76" spans="1:17" x14ac:dyDescent="0.4">
      <c r="A76">
        <v>1</v>
      </c>
      <c r="B76">
        <f>'[4]Annual Energy Summary (All)'!B3</f>
        <v>1466.1483350000001</v>
      </c>
      <c r="C76">
        <f>'[4]Annual Energy Summary (All)'!C3</f>
        <v>970.28953208069402</v>
      </c>
      <c r="D76">
        <f>'[4]Annual Energy Summary (All)'!D3</f>
        <v>495.85880291930602</v>
      </c>
      <c r="E76">
        <f>'[4]Annual Energy Summary (All)'!E3</f>
        <v>468.88541776176402</v>
      </c>
      <c r="F76">
        <f>'[4]Annual Energy Summary (All)'!F3</f>
        <v>0.67</v>
      </c>
      <c r="G76">
        <f>'[4]Annual Energy Summary (All)'!G3</f>
        <v>0</v>
      </c>
      <c r="H76" s="32">
        <f>'[4]Customer Bills (Each)'!A4</f>
        <v>278850.33909865998</v>
      </c>
      <c r="I76" s="32">
        <f>'[4]Customer Bills (Each)'!A76</f>
        <v>145355.58304567917</v>
      </c>
      <c r="J76" s="32">
        <f>'[4]Customer Bills (Each)'!A172</f>
        <v>424205.92214433866</v>
      </c>
    </row>
    <row r="77" spans="1:17" x14ac:dyDescent="0.4">
      <c r="A77">
        <v>2</v>
      </c>
      <c r="B77">
        <f>'[4]Annual Energy Summary (All)'!B4</f>
        <v>1466.1483350000001</v>
      </c>
      <c r="C77">
        <f>'[4]Annual Energy Summary (All)'!C4</f>
        <v>945.65977819076602</v>
      </c>
      <c r="D77">
        <f>'[4]Annual Energy Summary (All)'!D4</f>
        <v>520.48855680923396</v>
      </c>
      <c r="E77">
        <f>'[4]Annual Energy Summary (All)'!E4</f>
        <v>676.90427896020606</v>
      </c>
      <c r="F77">
        <f>'[4]Annual Energy Summary (All)'!F4</f>
        <v>0.85499999999999998</v>
      </c>
      <c r="G77">
        <f>'[4]Annual Energy Summary (All)'!G4</f>
        <v>0</v>
      </c>
      <c r="H77" s="32">
        <f>'[4]Customer Bills (Each)'!A5</f>
        <v>231239.07453096146</v>
      </c>
      <c r="I77" s="32">
        <f>'[4]Customer Bills (Each)'!A77</f>
        <v>184756.45215930953</v>
      </c>
      <c r="J77" s="32">
        <f>'[4]Customer Bills (Each)'!A173</f>
        <v>415995.52669027046</v>
      </c>
    </row>
    <row r="78" spans="1:17" x14ac:dyDescent="0.4">
      <c r="A78">
        <v>3</v>
      </c>
      <c r="B78">
        <f>'[4]Annual Energy Summary (All)'!B5</f>
        <v>1466.1483350000001</v>
      </c>
      <c r="C78">
        <f>'[4]Annual Energy Summary (All)'!C5</f>
        <v>928.77352578130103</v>
      </c>
      <c r="D78">
        <f>'[4]Annual Energy Summary (All)'!D5</f>
        <v>537.37480921869906</v>
      </c>
      <c r="E78">
        <f>'[4]Annual Energy Summary (All)'!E5</f>
        <v>879.51529097491004</v>
      </c>
      <c r="F78">
        <f>'[4]Annual Energy Summary (All)'!F5</f>
        <v>1.04</v>
      </c>
      <c r="G78">
        <f>'[4]Annual Energy Summary (All)'!G5</f>
        <v>0</v>
      </c>
      <c r="H78" s="32">
        <f>'[4]Customer Bills (Each)'!A6</f>
        <v>184671.94427824067</v>
      </c>
      <c r="I78" s="32">
        <f>'[4]Customer Bills (Each)'!A78</f>
        <v>223550.97089036144</v>
      </c>
      <c r="J78" s="32">
        <f>'[4]Customer Bills (Each)'!A174</f>
        <v>408222.91516860237</v>
      </c>
    </row>
    <row r="79" spans="1:17" x14ac:dyDescent="0.4">
      <c r="A79">
        <v>4</v>
      </c>
      <c r="B79">
        <f>'[4]Annual Energy Summary (All)'!B6</f>
        <v>1466.1483350000001</v>
      </c>
      <c r="C79">
        <f>'[4]Annual Energy Summary (All)'!C6</f>
        <v>925.70424866819906</v>
      </c>
      <c r="D79">
        <f>'[4]Annual Energy Summary (All)'!D6</f>
        <v>540.44408633180103</v>
      </c>
      <c r="E79">
        <f>'[4]Annual Energy Summary (All)'!E6</f>
        <v>928.42011766649398</v>
      </c>
      <c r="F79">
        <f>'[4]Annual Energy Summary (All)'!F6</f>
        <v>1.095</v>
      </c>
      <c r="G79">
        <f>'[4]Annual Energy Summary (All)'!G6</f>
        <v>0</v>
      </c>
      <c r="H79" s="32">
        <f>'[4]Customer Bills (Each)'!A7</f>
        <v>175695.15202931111</v>
      </c>
      <c r="I79" s="32">
        <f>'[4]Customer Bills (Each)'!A79</f>
        <v>235580.63447543659</v>
      </c>
      <c r="J79" s="32">
        <f>'[4]Customer Bills (Each)'!A175</f>
        <v>411275.78650474764</v>
      </c>
    </row>
    <row r="80" spans="1:17" x14ac:dyDescent="0.4">
      <c r="A80">
        <v>5</v>
      </c>
      <c r="B80">
        <f>'[4]Annual Energy Summary (All)'!B7</f>
        <v>1466.1483350000001</v>
      </c>
      <c r="C80">
        <f>'[4]Annual Energy Summary (All)'!C7</f>
        <v>920.87161404563801</v>
      </c>
      <c r="D80">
        <f>'[4]Annual Energy Summary (All)'!D7</f>
        <v>545.27672095436196</v>
      </c>
      <c r="E80">
        <f>'[4]Annual Energy Summary (All)'!E7</f>
        <v>1007.68295892581</v>
      </c>
      <c r="F80">
        <f>'[4]Annual Energy Summary (All)'!F7</f>
        <v>1.18</v>
      </c>
      <c r="G80">
        <f>'[4]Annual Energy Summary (All)'!G7</f>
        <v>0</v>
      </c>
      <c r="H80" s="32">
        <f>'[4]Customer Bills (Each)'!A8</f>
        <v>158892.06655215303</v>
      </c>
      <c r="I80" s="32">
        <f>'[4]Customer Bills (Each)'!A80</f>
        <v>254548.32406299768</v>
      </c>
      <c r="J80" s="32">
        <f>'[4]Customer Bills (Each)'!A176</f>
        <v>413440.39061515057</v>
      </c>
    </row>
    <row r="81" spans="1:10" x14ac:dyDescent="0.4">
      <c r="A81">
        <v>6</v>
      </c>
      <c r="B81">
        <f>'[4]Annual Energy Summary (All)'!B8</f>
        <v>1466.1483350000001</v>
      </c>
      <c r="C81">
        <f>'[4]Annual Energy Summary (All)'!C8</f>
        <v>919.59859183539095</v>
      </c>
      <c r="D81">
        <f>'[4]Annual Energy Summary (All)'!D8</f>
        <v>546.54974316460903</v>
      </c>
      <c r="E81">
        <f>'[4]Annual Energy Summary (All)'!E8</f>
        <v>1024.9590639932701</v>
      </c>
      <c r="F81">
        <f>'[4]Annual Energy Summary (All)'!F8</f>
        <v>1.21</v>
      </c>
      <c r="G81">
        <f>'[4]Annual Energy Summary (All)'!G8</f>
        <v>0</v>
      </c>
      <c r="H81" s="32">
        <f>'[4]Customer Bills (Each)'!A9</f>
        <v>157242.57355165877</v>
      </c>
      <c r="I81" s="32">
        <f>'[4]Customer Bills (Each)'!A81</f>
        <v>262077.6448903961</v>
      </c>
      <c r="J81" s="32">
        <f>'[4]Customer Bills (Each)'!A177</f>
        <v>419320.21844205505</v>
      </c>
    </row>
    <row r="82" spans="1:10" x14ac:dyDescent="0.4">
      <c r="A82">
        <v>7</v>
      </c>
      <c r="B82">
        <f>'[4]Annual Energy Summary (All)'!B9</f>
        <v>1466.1483350000001</v>
      </c>
      <c r="C82">
        <f>'[4]Annual Energy Summary (All)'!C9</f>
        <v>917.29270856055803</v>
      </c>
      <c r="D82">
        <f>'[4]Annual Energy Summary (All)'!D9</f>
        <v>548.85562643944195</v>
      </c>
      <c r="E82">
        <f>'[4]Annual Energy Summary (All)'!E9</f>
        <v>1058.9819081707401</v>
      </c>
      <c r="F82">
        <f>'[4]Annual Energy Summary (All)'!F9</f>
        <v>1.26</v>
      </c>
      <c r="G82">
        <f>'[4]Annual Energy Summary (All)'!G9</f>
        <v>0</v>
      </c>
      <c r="H82" s="32">
        <f>'[4]Customer Bills (Each)'!A10</f>
        <v>150677.48632803449</v>
      </c>
      <c r="I82" s="32">
        <f>'[4]Customer Bills (Each)'!A82</f>
        <v>271990.9154284285</v>
      </c>
      <c r="J82" s="32">
        <f>'[4]Customer Bills (Each)'!A178</f>
        <v>422668.40175646322</v>
      </c>
    </row>
    <row r="83" spans="1:10" x14ac:dyDescent="0.4">
      <c r="A83">
        <v>8</v>
      </c>
      <c r="B83">
        <f>'[4]Annual Energy Summary (All)'!B10</f>
        <v>1466.1483350000001</v>
      </c>
      <c r="C83">
        <f>'[4]Annual Energy Summary (All)'!C10</f>
        <v>916.48256178094096</v>
      </c>
      <c r="D83">
        <f>'[4]Annual Energy Summary (All)'!D10</f>
        <v>549.66577321905902</v>
      </c>
      <c r="E83">
        <f>'[4]Annual Energy Summary (All)'!E10</f>
        <v>1072.8136737884499</v>
      </c>
      <c r="F83">
        <f>'[4]Annual Energy Summary (All)'!F10</f>
        <v>1.29</v>
      </c>
      <c r="G83">
        <f>'[4]Annual Energy Summary (All)'!G10</f>
        <v>0</v>
      </c>
      <c r="H83" s="32">
        <f>'[4]Customer Bills (Each)'!A11</f>
        <v>149477.2547696376</v>
      </c>
      <c r="I83" s="32">
        <f>'[4]Customer Bills (Each)'!A83</f>
        <v>278685.21043520246</v>
      </c>
      <c r="J83" s="32">
        <f>'[4]Customer Bills (Each)'!A179</f>
        <v>428162.46520483971</v>
      </c>
    </row>
    <row r="84" spans="1:10" x14ac:dyDescent="0.4">
      <c r="A84">
        <v>9</v>
      </c>
      <c r="B84">
        <f>'[4]Annual Energy Summary (All)'!B11</f>
        <v>1466.1483350000001</v>
      </c>
      <c r="C84">
        <f>'[4]Annual Energy Summary (All)'!C11</f>
        <v>916.79658896528395</v>
      </c>
      <c r="D84">
        <f>'[4]Annual Energy Summary (All)'!D11</f>
        <v>549.35174603471603</v>
      </c>
      <c r="E84">
        <f>'[4]Annual Energy Summary (All)'!E11</f>
        <v>1069.1346095859501</v>
      </c>
      <c r="F84">
        <f>'[4]Annual Energy Summary (All)'!F11</f>
        <v>1.3</v>
      </c>
      <c r="G84">
        <f>'[4]Annual Energy Summary (All)'!G11</f>
        <v>0</v>
      </c>
      <c r="H84" s="32">
        <f>'[4]Customer Bills (Each)'!A12</f>
        <v>153365.60017444743</v>
      </c>
      <c r="I84" s="32">
        <f>'[4]Customer Bills (Each)'!A84</f>
        <v>283089.90335993591</v>
      </c>
      <c r="J84" s="32">
        <f>'[4]Customer Bills (Each)'!A180</f>
        <v>436455.50353438326</v>
      </c>
    </row>
    <row r="85" spans="1:10" x14ac:dyDescent="0.4">
      <c r="A85">
        <v>10</v>
      </c>
      <c r="B85">
        <f>'[4]Annual Energy Summary (All)'!B12</f>
        <v>1466.1483350000001</v>
      </c>
      <c r="C85">
        <f>'[4]Annual Energy Summary (All)'!C12</f>
        <v>917.37134429840501</v>
      </c>
      <c r="D85">
        <f>'[4]Annual Energy Summary (All)'!D12</f>
        <v>548.77699070159497</v>
      </c>
      <c r="E85">
        <f>'[4]Annual Energy Summary (All)'!E12</f>
        <v>1060.15959537803</v>
      </c>
      <c r="F85">
        <f>'[4]Annual Energy Summary (All)'!F12</f>
        <v>1.3049999999999999</v>
      </c>
      <c r="G85">
        <f>'[4]Annual Energy Summary (All)'!G12</f>
        <v>0</v>
      </c>
      <c r="H85" s="32">
        <f>'[4]Customer Bills (Each)'!A13</f>
        <v>158748.2224836176</v>
      </c>
      <c r="I85" s="32">
        <f>'[4]Customer Bills (Each)'!A85</f>
        <v>286268.32856013678</v>
      </c>
      <c r="J85" s="32">
        <f>'[4]Customer Bills (Each)'!A181</f>
        <v>445016.55104375444</v>
      </c>
    </row>
    <row r="86" spans="1:10" x14ac:dyDescent="0.4">
      <c r="A86">
        <v>11</v>
      </c>
      <c r="B86">
        <f>'[4]Annual Energy Summary (All)'!B13</f>
        <v>1466.1483350000001</v>
      </c>
      <c r="C86">
        <f>'[4]Annual Energy Summary (All)'!C13</f>
        <v>918.19889100355704</v>
      </c>
      <c r="D86">
        <f>'[4]Annual Energy Summary (All)'!D13</f>
        <v>547.94944399644305</v>
      </c>
      <c r="E86">
        <f>'[4]Annual Energy Summary (All)'!E13</f>
        <v>1047.1455036119</v>
      </c>
      <c r="F86">
        <f>'[4]Annual Energy Summary (All)'!F13</f>
        <v>1.3049999999999999</v>
      </c>
      <c r="G86">
        <f>'[4]Annual Energy Summary (All)'!G13</f>
        <v>0</v>
      </c>
      <c r="H86" s="32">
        <f>'[4]Customer Bills (Each)'!A14</f>
        <v>165494.46773477588</v>
      </c>
      <c r="I86" s="32">
        <f>'[4]Customer Bills (Each)'!A86</f>
        <v>288767.16403016384</v>
      </c>
      <c r="J86" s="32">
        <f>'[4]Customer Bills (Each)'!A182</f>
        <v>454261.63176493952</v>
      </c>
    </row>
    <row r="87" spans="1:10" x14ac:dyDescent="0.4">
      <c r="A87">
        <v>12</v>
      </c>
      <c r="B87">
        <f>'[4]Annual Energy Summary (All)'!B14</f>
        <v>1466.1483350000001</v>
      </c>
      <c r="C87">
        <f>'[4]Annual Energy Summary (All)'!C14</f>
        <v>919.03828963782405</v>
      </c>
      <c r="D87">
        <f>'[4]Annual Energy Summary (All)'!D14</f>
        <v>547.11004536217604</v>
      </c>
      <c r="E87">
        <f>'[4]Annual Energy Summary (All)'!E14</f>
        <v>1034.1432637748901</v>
      </c>
      <c r="F87">
        <f>'[4]Annual Energy Summary (All)'!F14</f>
        <v>1.3049999999999999</v>
      </c>
      <c r="G87">
        <f>'[4]Annual Energy Summary (All)'!G14</f>
        <v>0</v>
      </c>
      <c r="H87" s="32">
        <f>'[4]Customer Bills (Each)'!A15</f>
        <v>172448.09422071037</v>
      </c>
      <c r="I87" s="32">
        <f>'[4]Customer Bills (Each)'!A87</f>
        <v>291254.53772873705</v>
      </c>
      <c r="J87" s="32">
        <f>'[4]Customer Bills (Each)'!A183</f>
        <v>463702.63194944739</v>
      </c>
    </row>
    <row r="88" spans="1:10" x14ac:dyDescent="0.4">
      <c r="A88">
        <v>13</v>
      </c>
      <c r="B88">
        <f>'[4]Annual Energy Summary (All)'!B15</f>
        <v>1466.1483350000001</v>
      </c>
      <c r="C88">
        <f>'[4]Annual Energy Summary (All)'!C15</f>
        <v>919.89081802021701</v>
      </c>
      <c r="D88">
        <f>'[4]Annual Energy Summary (All)'!D15</f>
        <v>546.25751697978296</v>
      </c>
      <c r="E88">
        <f>'[4]Annual Energy Summary (All)'!E15</f>
        <v>1021.154153686</v>
      </c>
      <c r="F88">
        <f>'[4]Annual Energy Summary (All)'!F15</f>
        <v>1.3049999999999999</v>
      </c>
      <c r="G88">
        <f>'[4]Annual Energy Summary (All)'!G15</f>
        <v>0</v>
      </c>
      <c r="H88" s="32">
        <f>'[4]Customer Bills (Each)'!A16</f>
        <v>179614.75256302737</v>
      </c>
      <c r="I88" s="32">
        <f>'[4]Customer Bills (Each)'!A88</f>
        <v>293729.15326175984</v>
      </c>
      <c r="J88" s="32">
        <f>'[4]Customer Bills (Each)'!A184</f>
        <v>473343.90582478698</v>
      </c>
    </row>
    <row r="89" spans="1:10" x14ac:dyDescent="0.4">
      <c r="A89">
        <v>14</v>
      </c>
      <c r="B89">
        <f>'[4]Annual Energy Summary (All)'!B16</f>
        <v>1466.1483350000001</v>
      </c>
      <c r="C89">
        <f>'[4]Annual Energy Summary (All)'!C16</f>
        <v>920.75450543053205</v>
      </c>
      <c r="D89">
        <f>'[4]Annual Energy Summary (All)'!D16</f>
        <v>545.39382956946804</v>
      </c>
      <c r="E89">
        <f>'[4]Annual Energy Summary (All)'!E16</f>
        <v>1008.17620262504</v>
      </c>
      <c r="F89">
        <f>'[4]Annual Energy Summary (All)'!F16</f>
        <v>1.3049999999999999</v>
      </c>
      <c r="G89">
        <f>'[4]Annual Energy Summary (All)'!G16</f>
        <v>0</v>
      </c>
      <c r="H89" s="32">
        <f>'[4]Customer Bills (Each)'!A17</f>
        <v>187000.24772529112</v>
      </c>
      <c r="I89" s="32">
        <f>'[4]Customer Bills (Each)'!A89</f>
        <v>296189.70077283838</v>
      </c>
      <c r="J89" s="32">
        <f>'[4]Customer Bills (Each)'!A185</f>
        <v>483189.9484981299</v>
      </c>
    </row>
    <row r="90" spans="1:10" x14ac:dyDescent="0.4">
      <c r="A90">
        <v>15</v>
      </c>
      <c r="B90">
        <f>'[4]Annual Energy Summary (All)'!B17</f>
        <v>1466.1483350000001</v>
      </c>
      <c r="C90">
        <f>'[4]Annual Energy Summary (All)'!C17</f>
        <v>921.62925435855402</v>
      </c>
      <c r="D90">
        <f>'[4]Annual Energy Summary (All)'!D17</f>
        <v>544.51908064144595</v>
      </c>
      <c r="E90">
        <f>'[4]Annual Energy Summary (All)'!E17</f>
        <v>995.20931308178001</v>
      </c>
      <c r="F90">
        <f>'[4]Annual Energy Summary (All)'!F17</f>
        <v>1.3049999999999999</v>
      </c>
      <c r="G90">
        <f>'[4]Annual Energy Summary (All)'!G17</f>
        <v>0</v>
      </c>
      <c r="H90" s="32">
        <f>'[4]Customer Bills (Each)'!A18</f>
        <v>194610.43287687987</v>
      </c>
      <c r="I90" s="32">
        <f>'[4]Customer Bills (Each)'!A90</f>
        <v>298634.52677463461</v>
      </c>
      <c r="J90" s="32">
        <f>'[4]Customer Bills (Each)'!A186</f>
        <v>493244.95965151448</v>
      </c>
    </row>
    <row r="91" spans="1:10" x14ac:dyDescent="0.4">
      <c r="A91">
        <v>16</v>
      </c>
      <c r="B91">
        <f>'[4]Annual Energy Summary (All)'!B18</f>
        <v>1466.1483350000001</v>
      </c>
      <c r="C91">
        <f>'[4]Annual Energy Summary (All)'!C18</f>
        <v>922.51579068199499</v>
      </c>
      <c r="D91">
        <f>'[4]Annual Energy Summary (All)'!D18</f>
        <v>543.63254431800499</v>
      </c>
      <c r="E91">
        <f>'[4]Annual Energy Summary (All)'!E18</f>
        <v>982.25421093394095</v>
      </c>
      <c r="F91">
        <f>'[4]Annual Energy Summary (All)'!F18</f>
        <v>1.3049999999999999</v>
      </c>
      <c r="G91">
        <f>'[4]Annual Energy Summary (All)'!G18</f>
        <v>0</v>
      </c>
      <c r="H91" s="32">
        <f>'[4]Customer Bills (Each)'!A19</f>
        <v>202451.42089014719</v>
      </c>
      <c r="I91" s="32">
        <f>'[4]Customer Bills (Each)'!A91</f>
        <v>301062.25660030771</v>
      </c>
      <c r="J91" s="32">
        <f>'[4]Customer Bills (Each)'!A187</f>
        <v>503513.67749045498</v>
      </c>
    </row>
    <row r="92" spans="1:10" x14ac:dyDescent="0.4">
      <c r="A92">
        <v>17</v>
      </c>
      <c r="B92">
        <f>'[4]Annual Energy Summary (All)'!B19</f>
        <v>1466.1483350000001</v>
      </c>
      <c r="C92">
        <f>'[4]Annual Energy Summary (All)'!C19</f>
        <v>923.41531653603499</v>
      </c>
      <c r="D92">
        <f>'[4]Annual Energy Summary (All)'!D19</f>
        <v>542.73301846396498</v>
      </c>
      <c r="E92">
        <f>'[4]Annual Energy Summary (All)'!E19</f>
        <v>969.31209831670196</v>
      </c>
      <c r="F92">
        <f>'[4]Annual Energy Summary (All)'!F19</f>
        <v>1.3049999999999999</v>
      </c>
      <c r="G92">
        <f>'[4]Annual Energy Summary (All)'!G19</f>
        <v>0</v>
      </c>
      <c r="H92" s="32">
        <f>'[4]Customer Bills (Each)'!A20</f>
        <v>210529.44125955921</v>
      </c>
      <c r="I92" s="32">
        <f>'[4]Customer Bills (Each)'!A92</f>
        <v>303471.35283459321</v>
      </c>
      <c r="J92" s="32">
        <f>'[4]Customer Bills (Each)'!A188</f>
        <v>514000.79409415252</v>
      </c>
    </row>
    <row r="93" spans="1:10" x14ac:dyDescent="0.4">
      <c r="A93">
        <v>18</v>
      </c>
      <c r="B93">
        <f>'[4]Annual Energy Summary (All)'!B20</f>
        <v>1466.1483350000001</v>
      </c>
      <c r="C93">
        <f>'[4]Annual Energy Summary (All)'!C20</f>
        <v>924.32491793217105</v>
      </c>
      <c r="D93">
        <f>'[4]Annual Energy Summary (All)'!D20</f>
        <v>541.82341706782904</v>
      </c>
      <c r="E93">
        <f>'[4]Annual Energy Summary (All)'!E20</f>
        <v>956.380061241558</v>
      </c>
      <c r="F93">
        <f>'[4]Annual Energy Summary (All)'!F20</f>
        <v>1.3049999999999999</v>
      </c>
      <c r="G93">
        <f>'[4]Annual Energy Summary (All)'!G20</f>
        <v>0</v>
      </c>
      <c r="H93" s="32">
        <f>'[4]Customer Bills (Each)'!A21</f>
        <v>218850.92281924063</v>
      </c>
      <c r="I93" s="32">
        <f>'[4]Customer Bills (Each)'!A93</f>
        <v>305860.35084715718</v>
      </c>
      <c r="J93" s="32">
        <f>'[4]Customer Bills (Each)'!A189</f>
        <v>524711.2736663979</v>
      </c>
    </row>
    <row r="94" spans="1:10" x14ac:dyDescent="0.4">
      <c r="A94">
        <v>19</v>
      </c>
      <c r="B94">
        <f>'[4]Annual Energy Summary (All)'!B21</f>
        <v>1466.1483350000001</v>
      </c>
      <c r="C94">
        <f>'[4]Annual Energy Summary (All)'!C21</f>
        <v>925.243532145019</v>
      </c>
      <c r="D94">
        <f>'[4]Annual Energy Summary (All)'!D21</f>
        <v>540.90480285498097</v>
      </c>
      <c r="E94">
        <f>'[4]Annual Energy Summary (All)'!E21</f>
        <v>943.45703698312605</v>
      </c>
      <c r="F94">
        <f>'[4]Annual Energy Summary (All)'!F21</f>
        <v>1.3049999999999999</v>
      </c>
      <c r="G94">
        <f>'[4]Annual Energy Summary (All)'!G21</f>
        <v>0</v>
      </c>
      <c r="H94" s="32">
        <f>'[4]Customer Bills (Each)'!A22</f>
        <v>227422.40005280325</v>
      </c>
      <c r="I94" s="32">
        <f>'[4]Customer Bills (Each)'!A94</f>
        <v>308227.56480308244</v>
      </c>
      <c r="J94" s="32">
        <f>'[4]Customer Bills (Each)'!A190</f>
        <v>535649.96485588572</v>
      </c>
    </row>
    <row r="95" spans="1:10" x14ac:dyDescent="0.4">
      <c r="A95">
        <v>20</v>
      </c>
      <c r="B95">
        <f>'[4]Annual Energy Summary (All)'!B22</f>
        <v>1466.1483350000001</v>
      </c>
      <c r="C95">
        <f>'[4]Annual Energy Summary (All)'!C22</f>
        <v>926.17597510348003</v>
      </c>
      <c r="D95">
        <f>'[4]Annual Energy Summary (All)'!D22</f>
        <v>539.97235989651995</v>
      </c>
      <c r="E95">
        <f>'[4]Annual Energy Summary (All)'!E22</f>
        <v>930.54784147030796</v>
      </c>
      <c r="F95">
        <f>'[4]Annual Energy Summary (All)'!F22</f>
        <v>1.3049999999999999</v>
      </c>
      <c r="G95">
        <f>'[4]Annual Energy Summary (All)'!G22</f>
        <v>0</v>
      </c>
      <c r="H95" s="32">
        <f>'[4]Customer Bills (Each)'!A23</f>
        <v>236250.60944395256</v>
      </c>
      <c r="I95" s="32">
        <f>'[4]Customer Bills (Each)'!A95</f>
        <v>310571.36348902213</v>
      </c>
      <c r="J95" s="32">
        <f>'[4]Customer Bills (Each)'!A191</f>
        <v>546821.97293297504</v>
      </c>
    </row>
    <row r="97" spans="1:38" ht="35.6" x14ac:dyDescent="0.9">
      <c r="A97" s="23" t="s">
        <v>18</v>
      </c>
      <c r="B97" s="17"/>
      <c r="C97" s="17"/>
      <c r="D97" s="17"/>
      <c r="E97" s="17"/>
      <c r="F97" s="17"/>
      <c r="G97" s="17"/>
      <c r="H97" s="17"/>
      <c r="I97" s="17"/>
      <c r="L97" s="35"/>
      <c r="M97" s="35"/>
      <c r="N97" s="35"/>
      <c r="O97" s="35"/>
      <c r="P97" s="35"/>
      <c r="Q97" s="35"/>
    </row>
    <row r="98" spans="1:38" ht="233.15" x14ac:dyDescent="0.4">
      <c r="A98" s="1" t="s">
        <v>0</v>
      </c>
      <c r="B98" s="1" t="s">
        <v>1</v>
      </c>
      <c r="C98" s="1" t="s">
        <v>2</v>
      </c>
      <c r="D98" s="1" t="s">
        <v>3</v>
      </c>
      <c r="E98" s="1" t="s">
        <v>4</v>
      </c>
      <c r="F98" s="1" t="s">
        <v>5</v>
      </c>
      <c r="G98" s="1" t="s">
        <v>6</v>
      </c>
      <c r="H98" s="1" t="s">
        <v>8</v>
      </c>
      <c r="I98" s="1" t="s">
        <v>9</v>
      </c>
      <c r="J98" s="1" t="s">
        <v>10</v>
      </c>
      <c r="L98" s="1"/>
      <c r="M98" s="2"/>
      <c r="N98" s="3"/>
      <c r="O98" s="2"/>
      <c r="P98" s="2"/>
      <c r="Q98" s="2"/>
      <c r="T98" s="11"/>
      <c r="U98" s="11"/>
      <c r="V98" s="11"/>
      <c r="W98" s="11"/>
      <c r="X98" s="11"/>
      <c r="AA98" s="11"/>
      <c r="AB98" s="11"/>
      <c r="AC98" s="11"/>
      <c r="AD98" s="11"/>
      <c r="AE98" s="11"/>
      <c r="AH98" s="11"/>
      <c r="AI98" s="11"/>
      <c r="AJ98" s="11"/>
      <c r="AK98" s="11"/>
      <c r="AL98" s="11"/>
    </row>
    <row r="99" spans="1:38" x14ac:dyDescent="0.4">
      <c r="A99" s="14">
        <v>0</v>
      </c>
      <c r="B99" s="14">
        <f>'[5]Annual Energy Summary (All)'!B2</f>
        <v>1466.1483350000001</v>
      </c>
      <c r="C99" s="14">
        <f>'[5]Annual Energy Summary (All)'!C2</f>
        <v>976.39097514191599</v>
      </c>
      <c r="D99" s="14">
        <f>'[5]Annual Energy Summary (All)'!D2</f>
        <v>489.75735985808399</v>
      </c>
      <c r="E99" s="14">
        <f>'[5]Annual Energy Summary (All)'!E2</f>
        <v>423.48425335506698</v>
      </c>
      <c r="F99" s="14">
        <f>'[5]Annual Energy Summary (All)'!F2</f>
        <v>0.625</v>
      </c>
      <c r="G99" s="14">
        <f>'[5]Annual Energy Summary (All)'!G2</f>
        <v>0</v>
      </c>
      <c r="H99" s="15">
        <f>'[5]Customer Bills (Each)'!A3</f>
        <v>239786.56488244908</v>
      </c>
      <c r="I99" s="15">
        <f>'[5]Customer Bills (Each)'!A75</f>
        <v>183100.77671145654</v>
      </c>
      <c r="J99" s="15">
        <f>'[5]Customer Bills (Each)'!A171</f>
        <v>422887.34159390588</v>
      </c>
      <c r="T99" s="13"/>
      <c r="U99" s="13"/>
      <c r="V99" s="13"/>
      <c r="W99" s="13"/>
      <c r="X99" s="13"/>
      <c r="AA99" s="12"/>
      <c r="AB99" s="12"/>
      <c r="AC99" s="12"/>
      <c r="AD99" s="12"/>
      <c r="AE99" s="12"/>
    </row>
    <row r="100" spans="1:38" x14ac:dyDescent="0.4">
      <c r="A100" s="14">
        <v>1</v>
      </c>
      <c r="B100" s="14">
        <f>'[5]Annual Energy Summary (All)'!B3</f>
        <v>1466.1483350000001</v>
      </c>
      <c r="C100" s="14">
        <f>'[5]Annual Energy Summary (All)'!C3</f>
        <v>945.73700135423303</v>
      </c>
      <c r="D100" s="14">
        <f>'[5]Annual Energy Summary (All)'!D3</f>
        <v>520.41133364576694</v>
      </c>
      <c r="E100" s="14">
        <f>'[5]Annual Energy Summary (All)'!E3</f>
        <v>674.15853343317997</v>
      </c>
      <c r="F100" s="14">
        <f>'[5]Annual Energy Summary (All)'!F3</f>
        <v>0.84499999999999997</v>
      </c>
      <c r="G100" s="14">
        <f>'[5]Annual Energy Summary (All)'!G3</f>
        <v>0</v>
      </c>
      <c r="H100" s="15">
        <f>'[5]Customer Bills (Each)'!A4</f>
        <v>167104.49506545792</v>
      </c>
      <c r="I100" s="15">
        <f>'[5]Customer Bills (Each)'!A76</f>
        <v>244873.31061976138</v>
      </c>
      <c r="J100" s="15">
        <f>'[5]Customer Bills (Each)'!A172</f>
        <v>411977.80568521935</v>
      </c>
      <c r="T100" s="13"/>
      <c r="U100" s="13"/>
      <c r="V100" s="13"/>
      <c r="W100" s="13"/>
      <c r="X100" s="13"/>
      <c r="AA100" s="12"/>
      <c r="AB100" s="12"/>
      <c r="AC100" s="12"/>
      <c r="AD100" s="12"/>
      <c r="AE100" s="12"/>
    </row>
    <row r="101" spans="1:38" x14ac:dyDescent="0.4">
      <c r="A101" s="14">
        <v>2</v>
      </c>
      <c r="B101" s="14">
        <f>'[5]Annual Energy Summary (All)'!B4</f>
        <v>1466.1483350000001</v>
      </c>
      <c r="C101" s="14">
        <f>'[5]Annual Energy Summary (All)'!C4</f>
        <v>934.02089916583896</v>
      </c>
      <c r="D101" s="14">
        <f>'[5]Annual Energy Summary (All)'!D4</f>
        <v>532.12743583416102</v>
      </c>
      <c r="E101" s="14">
        <f>'[5]Annual Energy Summary (All)'!E4</f>
        <v>808.48727706789305</v>
      </c>
      <c r="F101" s="14">
        <f>'[5]Annual Energy Summary (All)'!F4</f>
        <v>0.97</v>
      </c>
      <c r="G101" s="14">
        <f>'[5]Annual Energy Summary (All)'!G4</f>
        <v>0</v>
      </c>
      <c r="H101" s="15">
        <f>'[5]Customer Bills (Each)'!A5</f>
        <v>129421.41941628976</v>
      </c>
      <c r="I101" s="15">
        <f>'[5]Customer Bills (Each)'!A77</f>
        <v>279388.18385430443</v>
      </c>
      <c r="J101" s="15">
        <f>'[5]Customer Bills (Each)'!A173</f>
        <v>408809.60327059415</v>
      </c>
      <c r="T101" s="13"/>
      <c r="U101" s="13"/>
      <c r="V101" s="13"/>
      <c r="W101" s="13"/>
      <c r="X101" s="13"/>
      <c r="AA101" s="12"/>
      <c r="AB101" s="12"/>
      <c r="AC101" s="12"/>
      <c r="AD101" s="12"/>
      <c r="AE101" s="12"/>
    </row>
    <row r="102" spans="1:38" x14ac:dyDescent="0.4">
      <c r="A102" s="14">
        <v>3</v>
      </c>
      <c r="B102" s="14">
        <f>'[5]Annual Energy Summary (All)'!B5</f>
        <v>1466.1483350000001</v>
      </c>
      <c r="C102" s="14">
        <f>'[5]Annual Energy Summary (All)'!C5</f>
        <v>925.14850612871101</v>
      </c>
      <c r="D102" s="14">
        <f>'[5]Annual Energy Summary (All)'!D5</f>
        <v>540.99982887128897</v>
      </c>
      <c r="E102" s="14">
        <f>'[5]Annual Energy Summary (All)'!E5</f>
        <v>942.65298724120601</v>
      </c>
      <c r="F102" s="14">
        <f>'[5]Annual Energy Summary (All)'!F5</f>
        <v>1.1000000000000001</v>
      </c>
      <c r="G102" s="14">
        <f>'[5]Annual Energy Summary (All)'!G5</f>
        <v>0</v>
      </c>
      <c r="H102" s="15">
        <f>'[5]Customer Bills (Each)'!A6</f>
        <v>91025.689358044081</v>
      </c>
      <c r="I102" s="15">
        <f>'[5]Customer Bills (Each)'!A78</f>
        <v>313475.15496775165</v>
      </c>
      <c r="J102" s="15">
        <f>'[5]Customer Bills (Each)'!A174</f>
        <v>404500.84432579594</v>
      </c>
      <c r="T102" s="13"/>
      <c r="U102" s="13"/>
      <c r="V102" s="13"/>
      <c r="W102" s="13"/>
      <c r="X102" s="13"/>
      <c r="AA102" s="12"/>
      <c r="AB102" s="12"/>
      <c r="AC102" s="12"/>
      <c r="AD102" s="12"/>
      <c r="AE102" s="12"/>
    </row>
    <row r="103" spans="1:38" x14ac:dyDescent="0.4">
      <c r="A103" s="14">
        <v>4</v>
      </c>
      <c r="B103" s="14">
        <f>'[5]Annual Energy Summary (All)'!B6</f>
        <v>1466.1483350000001</v>
      </c>
      <c r="C103" s="14">
        <f>'[5]Annual Energy Summary (All)'!C6</f>
        <v>921.96527151411897</v>
      </c>
      <c r="D103" s="14">
        <f>'[5]Annual Energy Summary (All)'!D6</f>
        <v>544.18306348587998</v>
      </c>
      <c r="E103" s="14">
        <f>'[5]Annual Energy Summary (All)'!E6</f>
        <v>989.024592096687</v>
      </c>
      <c r="F103" s="14">
        <f>'[5]Annual Energy Summary (All)'!F6</f>
        <v>1.155</v>
      </c>
      <c r="G103" s="14">
        <f>'[5]Annual Energy Summary (All)'!G6</f>
        <v>0</v>
      </c>
      <c r="H103" s="15">
        <f>'[5]Customer Bills (Each)'!A7</f>
        <v>78363.470125173466</v>
      </c>
      <c r="I103" s="15">
        <f>'[5]Customer Bills (Each)'!A79</f>
        <v>329375.2876655719</v>
      </c>
      <c r="J103" s="15">
        <f>'[5]Customer Bills (Each)'!A175</f>
        <v>407738.75779074529</v>
      </c>
      <c r="T103" s="13"/>
      <c r="U103" s="13"/>
      <c r="V103" s="13"/>
      <c r="W103" s="13"/>
      <c r="X103" s="13"/>
      <c r="AA103" s="12"/>
      <c r="AB103" s="12"/>
      <c r="AC103" s="12"/>
      <c r="AD103" s="12"/>
      <c r="AE103" s="12"/>
    </row>
    <row r="104" spans="1:38" x14ac:dyDescent="0.4">
      <c r="A104" s="14">
        <v>5</v>
      </c>
      <c r="B104" s="14">
        <f>'[5]Annual Energy Summary (All)'!B7</f>
        <v>1466.1483350000001</v>
      </c>
      <c r="C104" s="14">
        <f>'[5]Annual Energy Summary (All)'!C7</f>
        <v>920.08844350790105</v>
      </c>
      <c r="D104" s="14">
        <f>'[5]Annual Energy Summary (All)'!D7</f>
        <v>546.05989149209904</v>
      </c>
      <c r="E104" s="14">
        <f>'[5]Annual Energy Summary (All)'!E7</f>
        <v>1017.44390810697</v>
      </c>
      <c r="F104" s="14">
        <f>'[5]Annual Energy Summary (All)'!F7</f>
        <v>1.1950000000000001</v>
      </c>
      <c r="G104" s="14">
        <f>'[5]Annual Energy Summary (All)'!G7</f>
        <v>0</v>
      </c>
      <c r="H104" s="15">
        <f>'[5]Customer Bills (Each)'!A8</f>
        <v>70899.403952383946</v>
      </c>
      <c r="I104" s="15">
        <f>'[5]Customer Bills (Each)'!A80</f>
        <v>341522.60337556317</v>
      </c>
      <c r="J104" s="15">
        <f>'[5]Customer Bills (Each)'!A176</f>
        <v>412422.00732794678</v>
      </c>
      <c r="T104" s="13"/>
      <c r="U104" s="13"/>
      <c r="V104" s="13"/>
      <c r="W104" s="13"/>
      <c r="X104" s="13"/>
      <c r="AA104" s="12"/>
      <c r="AB104" s="12"/>
      <c r="AC104" s="12"/>
      <c r="AD104" s="12"/>
      <c r="AE104" s="12"/>
    </row>
    <row r="105" spans="1:38" x14ac:dyDescent="0.4">
      <c r="A105" s="14">
        <v>6</v>
      </c>
      <c r="B105" s="14">
        <f>'[5]Annual Energy Summary (All)'!B8</f>
        <v>1466.1483350000001</v>
      </c>
      <c r="C105" s="14">
        <f>'[5]Annual Energy Summary (All)'!C8</f>
        <v>918.35821023372398</v>
      </c>
      <c r="D105" s="14">
        <f>'[5]Annual Energy Summary (All)'!D8</f>
        <v>547.79012476627599</v>
      </c>
      <c r="E105" s="14">
        <f>'[5]Annual Energy Summary (All)'!E8</f>
        <v>1048.10410649147</v>
      </c>
      <c r="F105" s="14">
        <f>'[5]Annual Energy Summary (All)'!F8</f>
        <v>1.24</v>
      </c>
      <c r="G105" s="14">
        <f>'[5]Annual Energy Summary (All)'!G8</f>
        <v>0</v>
      </c>
      <c r="H105" s="15">
        <f>'[5]Customer Bills (Each)'!A9</f>
        <v>62468.632574441719</v>
      </c>
      <c r="I105" s="15">
        <f>'[5]Customer Bills (Each)'!A81</f>
        <v>355061.19739898294</v>
      </c>
      <c r="J105" s="15">
        <f>'[5]Customer Bills (Each)'!A177</f>
        <v>417529.82997342478</v>
      </c>
      <c r="T105" s="13"/>
      <c r="U105" s="13"/>
      <c r="V105" s="13"/>
      <c r="W105" s="13"/>
      <c r="X105" s="13"/>
      <c r="AA105" s="12"/>
      <c r="AB105" s="12"/>
      <c r="AC105" s="12"/>
      <c r="AD105" s="12"/>
      <c r="AE105" s="12"/>
    </row>
    <row r="106" spans="1:38" x14ac:dyDescent="0.4">
      <c r="A106" s="14">
        <v>7</v>
      </c>
      <c r="B106" s="14">
        <f>'[5]Annual Energy Summary (All)'!B9</f>
        <v>1466.1483350000001</v>
      </c>
      <c r="C106" s="14">
        <f>'[5]Annual Energy Summary (All)'!C9</f>
        <v>916.68826244286697</v>
      </c>
      <c r="D106" s="14">
        <f>'[5]Annual Energy Summary (All)'!D9</f>
        <v>549.460072557133</v>
      </c>
      <c r="E106" s="14">
        <f>'[5]Annual Energy Summary (All)'!E9</f>
        <v>1071.7746571343901</v>
      </c>
      <c r="F106" s="14">
        <f>'[5]Annual Energy Summary (All)'!F9</f>
        <v>1.28</v>
      </c>
      <c r="G106" s="14">
        <f>'[5]Annual Energy Summary (All)'!G9</f>
        <v>0</v>
      </c>
      <c r="H106" s="15">
        <f>'[5]Customer Bills (Each)'!A10</f>
        <v>55858.773038199688</v>
      </c>
      <c r="I106" s="15">
        <f>'[5]Customer Bills (Each)'!A82</f>
        <v>365594.47331353411</v>
      </c>
      <c r="J106" s="15">
        <f>'[5]Customer Bills (Each)'!A178</f>
        <v>421453.24635173375</v>
      </c>
      <c r="T106" s="13"/>
      <c r="U106" s="13"/>
      <c r="V106" s="13"/>
      <c r="W106" s="13"/>
      <c r="X106" s="13"/>
      <c r="AA106" s="12"/>
      <c r="AB106" s="12"/>
      <c r="AC106" s="12"/>
      <c r="AD106" s="12"/>
      <c r="AE106" s="12"/>
    </row>
    <row r="107" spans="1:38" x14ac:dyDescent="0.4">
      <c r="A107" s="14">
        <v>8</v>
      </c>
      <c r="B107" s="14">
        <f>'[5]Annual Energy Summary (All)'!B10</f>
        <v>1466.1483350000001</v>
      </c>
      <c r="C107" s="14">
        <f>'[5]Annual Energy Summary (All)'!C10</f>
        <v>916.33372561709905</v>
      </c>
      <c r="D107" s="14">
        <f>'[5]Annual Energy Summary (All)'!D10</f>
        <v>549.81460938290002</v>
      </c>
      <c r="E107" s="14">
        <f>'[5]Annual Energy Summary (All)'!E10</f>
        <v>1076.38387567171</v>
      </c>
      <c r="F107" s="14">
        <f>'[5]Annual Energy Summary (All)'!F10</f>
        <v>1.3</v>
      </c>
      <c r="G107" s="14">
        <f>'[5]Annual Energy Summary (All)'!G10</f>
        <v>0</v>
      </c>
      <c r="H107" s="15">
        <f>'[5]Customer Bills (Each)'!A11</f>
        <v>55405.674254198668</v>
      </c>
      <c r="I107" s="15">
        <f>'[5]Customer Bills (Each)'!A83</f>
        <v>372261.08725439775</v>
      </c>
      <c r="J107" s="15">
        <f>'[5]Customer Bills (Each)'!A179</f>
        <v>427666.76150859613</v>
      </c>
      <c r="T107" s="13"/>
      <c r="U107" s="13"/>
      <c r="V107" s="13"/>
      <c r="W107" s="13"/>
      <c r="X107" s="13"/>
      <c r="AA107" s="12"/>
      <c r="AB107" s="12"/>
      <c r="AC107" s="12"/>
      <c r="AD107" s="12"/>
      <c r="AE107" s="12"/>
    </row>
    <row r="108" spans="1:38" x14ac:dyDescent="0.4">
      <c r="A108" s="14">
        <v>9</v>
      </c>
      <c r="B108" s="14">
        <f>'[5]Annual Energy Summary (All)'!B11</f>
        <v>1466.1483350000001</v>
      </c>
      <c r="C108" s="14">
        <f>'[5]Annual Energy Summary (All)'!C11</f>
        <v>917.14322992146106</v>
      </c>
      <c r="D108" s="14">
        <f>'[5]Annual Energy Summary (All)'!D11</f>
        <v>549.00510507853903</v>
      </c>
      <c r="E108" s="14">
        <f>'[5]Annual Energy Summary (All)'!E11</f>
        <v>1063.3859473981299</v>
      </c>
      <c r="F108" s="14">
        <f>'[5]Annual Energy Summary (All)'!F11</f>
        <v>1.3</v>
      </c>
      <c r="G108" s="14">
        <f>'[5]Annual Energy Summary (All)'!G11</f>
        <v>0</v>
      </c>
      <c r="H108" s="15">
        <f>'[5]Customer Bills (Each)'!A12</f>
        <v>60969.10095701</v>
      </c>
      <c r="I108" s="15">
        <f>'[5]Customer Bills (Each)'!A84</f>
        <v>375574.76882875268</v>
      </c>
      <c r="J108" s="15">
        <f>'[5]Customer Bills (Each)'!A180</f>
        <v>436543.86978576245</v>
      </c>
      <c r="T108" s="13"/>
      <c r="U108" s="13"/>
      <c r="V108" s="13"/>
      <c r="W108" s="13"/>
      <c r="X108" s="13"/>
      <c r="AA108" s="12"/>
      <c r="AB108" s="12"/>
      <c r="AC108" s="12"/>
      <c r="AD108" s="12"/>
      <c r="AE108" s="12"/>
    </row>
    <row r="109" spans="1:38" x14ac:dyDescent="0.4">
      <c r="A109" s="14">
        <v>10</v>
      </c>
      <c r="B109" s="14">
        <f>'[5]Annual Energy Summary (All)'!B12</f>
        <v>1466.1483350000001</v>
      </c>
      <c r="C109" s="14">
        <f>'[5]Annual Energy Summary (All)'!C12</f>
        <v>917.721552544818</v>
      </c>
      <c r="D109" s="14">
        <f>'[5]Annual Energy Summary (All)'!D12</f>
        <v>548.42678245518198</v>
      </c>
      <c r="E109" s="14">
        <f>'[5]Annual Energy Summary (All)'!E12</f>
        <v>1054.41450048044</v>
      </c>
      <c r="F109" s="14">
        <f>'[5]Annual Energy Summary (All)'!F12</f>
        <v>1.3049999999999999</v>
      </c>
      <c r="G109" s="14">
        <f>'[5]Annual Energy Summary (All)'!G12</f>
        <v>0</v>
      </c>
      <c r="H109" s="15">
        <f>'[5]Customer Bills (Each)'!A13</f>
        <v>65331.584237497002</v>
      </c>
      <c r="I109" s="15">
        <f>'[5]Customer Bills (Each)'!A85</f>
        <v>379776.01723766746</v>
      </c>
      <c r="J109" s="15">
        <f>'[5]Customer Bills (Each)'!A181</f>
        <v>445107.60147516418</v>
      </c>
      <c r="T109" s="13"/>
      <c r="U109" s="13"/>
      <c r="V109" s="13"/>
      <c r="W109" s="13"/>
      <c r="X109" s="13"/>
      <c r="AA109" s="12"/>
      <c r="AB109" s="12"/>
      <c r="AC109" s="12"/>
      <c r="AD109" s="12"/>
      <c r="AE109" s="12"/>
    </row>
    <row r="110" spans="1:38" x14ac:dyDescent="0.4">
      <c r="A110" s="14">
        <v>11</v>
      </c>
      <c r="B110" s="14">
        <f>'[5]Annual Energy Summary (All)'!B13</f>
        <v>1466.1483350000001</v>
      </c>
      <c r="C110" s="14">
        <f>'[5]Annual Energy Summary (All)'!C13</f>
        <v>918.55358052689803</v>
      </c>
      <c r="D110" s="14">
        <f>'[5]Annual Energy Summary (All)'!D13</f>
        <v>547.59475447310194</v>
      </c>
      <c r="E110" s="14">
        <f>'[5]Annual Energy Summary (All)'!E13</f>
        <v>1041.40488999124</v>
      </c>
      <c r="F110" s="14">
        <f>'[5]Annual Energy Summary (All)'!F13</f>
        <v>1.3049999999999999</v>
      </c>
      <c r="G110" s="14">
        <f>'[5]Annual Energy Summary (All)'!G13</f>
        <v>0</v>
      </c>
      <c r="H110" s="15">
        <f>'[5]Customer Bills (Each)'!A14</f>
        <v>71285.007090791492</v>
      </c>
      <c r="I110" s="15">
        <f>'[5]Customer Bills (Each)'!A86</f>
        <v>383070.53993793286</v>
      </c>
      <c r="J110" s="15">
        <f>'[5]Customer Bills (Each)'!A182</f>
        <v>454355.54702872434</v>
      </c>
      <c r="T110" s="13"/>
      <c r="U110" s="13"/>
      <c r="V110" s="13"/>
      <c r="W110" s="13"/>
      <c r="X110" s="13"/>
      <c r="AA110" s="12"/>
      <c r="AB110" s="12"/>
      <c r="AC110" s="12"/>
      <c r="AD110" s="12"/>
      <c r="AE110" s="12"/>
    </row>
    <row r="111" spans="1:38" x14ac:dyDescent="0.4">
      <c r="A111" s="14">
        <v>12</v>
      </c>
      <c r="B111" s="14">
        <f>'[5]Annual Energy Summary (All)'!B14</f>
        <v>1466.1483350000001</v>
      </c>
      <c r="C111" s="14">
        <f>'[5]Annual Energy Summary (All)'!C14</f>
        <v>919.40006174684197</v>
      </c>
      <c r="D111" s="14">
        <f>'[5]Annual Energy Summary (All)'!D14</f>
        <v>546.748273253158</v>
      </c>
      <c r="E111" s="14">
        <f>'[5]Annual Energy Summary (All)'!E14</f>
        <v>1028.4097327399099</v>
      </c>
      <c r="F111" s="14">
        <f>'[5]Annual Energy Summary (All)'!F14</f>
        <v>1.3049999999999999</v>
      </c>
      <c r="G111" s="14">
        <f>'[5]Annual Energy Summary (All)'!G14</f>
        <v>0</v>
      </c>
      <c r="H111" s="15">
        <f>'[5]Customer Bills (Each)'!A15</f>
        <v>77450.43422452276</v>
      </c>
      <c r="I111" s="15">
        <f>'[5]Customer Bills (Each)'!A87</f>
        <v>386349.03508572828</v>
      </c>
      <c r="J111" s="15">
        <f>'[5]Customer Bills (Each)'!A183</f>
        <v>463799.46931025112</v>
      </c>
      <c r="T111" s="13"/>
      <c r="U111" s="13"/>
      <c r="V111" s="13"/>
      <c r="W111" s="13"/>
      <c r="X111" s="13"/>
      <c r="AA111" s="12"/>
      <c r="AB111" s="12"/>
      <c r="AC111" s="12"/>
      <c r="AD111" s="12"/>
      <c r="AE111" s="12"/>
    </row>
    <row r="112" spans="1:38" x14ac:dyDescent="0.4">
      <c r="A112" s="14">
        <v>13</v>
      </c>
      <c r="B112" s="14">
        <f>'[5]Annual Energy Summary (All)'!B15</f>
        <v>1466.1483350000001</v>
      </c>
      <c r="C112" s="14">
        <f>'[5]Annual Energy Summary (All)'!C15</f>
        <v>920.25705208437898</v>
      </c>
      <c r="D112" s="14">
        <f>'[5]Annual Energy Summary (All)'!D15</f>
        <v>545.89128291562099</v>
      </c>
      <c r="E112" s="14">
        <f>'[5]Annual Energy Summary (All)'!E15</f>
        <v>1015.42508460617</v>
      </c>
      <c r="F112" s="14">
        <f>'[5]Annual Energy Summary (All)'!F15</f>
        <v>1.3049999999999999</v>
      </c>
      <c r="G112" s="14">
        <f>'[5]Annual Energy Summary (All)'!G15</f>
        <v>0</v>
      </c>
      <c r="H112" s="15">
        <f>'[5]Customer Bills (Each)'!A16</f>
        <v>83833.964440766897</v>
      </c>
      <c r="I112" s="15">
        <f>'[5]Customer Bills (Each)'!A88</f>
        <v>389609.79980527295</v>
      </c>
      <c r="J112" s="15">
        <f>'[5]Customer Bills (Each)'!A184</f>
        <v>473443.76424603967</v>
      </c>
      <c r="T112" s="13"/>
      <c r="U112" s="13"/>
      <c r="V112" s="13"/>
      <c r="W112" s="13"/>
      <c r="X112" s="13"/>
      <c r="AA112" s="12"/>
      <c r="AB112" s="12"/>
      <c r="AC112" s="12"/>
      <c r="AD112" s="12"/>
      <c r="AE112" s="12"/>
    </row>
    <row r="113" spans="1:31" x14ac:dyDescent="0.4">
      <c r="A113" s="14">
        <v>14</v>
      </c>
      <c r="B113" s="14">
        <f>'[5]Annual Energy Summary (All)'!B16</f>
        <v>1466.1483350000001</v>
      </c>
      <c r="C113" s="14">
        <f>'[5]Annual Energy Summary (All)'!C16</f>
        <v>921.12487614940903</v>
      </c>
      <c r="D113" s="14">
        <f>'[5]Annual Energy Summary (All)'!D16</f>
        <v>545.02345885059106</v>
      </c>
      <c r="E113" s="14">
        <f>'[5]Annual Energy Summary (All)'!E16</f>
        <v>1002.45127019992</v>
      </c>
      <c r="F113" s="14">
        <f>'[5]Annual Energy Summary (All)'!F16</f>
        <v>1.3049999999999999</v>
      </c>
      <c r="G113" s="14">
        <f>'[5]Annual Energy Summary (All)'!G16</f>
        <v>0</v>
      </c>
      <c r="H113" s="15">
        <f>'[5]Customer Bills (Each)'!A17</f>
        <v>90441.855691971024</v>
      </c>
      <c r="I113" s="15">
        <f>'[5]Customer Bills (Each)'!A89</f>
        <v>392851.05001218483</v>
      </c>
      <c r="J113" s="15">
        <f>'[5]Customer Bills (Each)'!A185</f>
        <v>483292.9057041565</v>
      </c>
      <c r="T113" s="13"/>
      <c r="U113" s="13"/>
      <c r="V113" s="13"/>
      <c r="W113" s="13"/>
      <c r="X113" s="13"/>
      <c r="AA113" s="12"/>
      <c r="AB113" s="12"/>
      <c r="AC113" s="12"/>
      <c r="AD113" s="12"/>
      <c r="AE113" s="12"/>
    </row>
    <row r="114" spans="1:31" x14ac:dyDescent="0.4">
      <c r="A114" s="14">
        <v>15</v>
      </c>
      <c r="B114" s="14">
        <f>'[5]Annual Energy Summary (All)'!B17</f>
        <v>1466.1483350000001</v>
      </c>
      <c r="C114" s="14">
        <f>'[5]Annual Energy Summary (All)'!C17</f>
        <v>922.00455915990801</v>
      </c>
      <c r="D114" s="14">
        <f>'[5]Annual Energy Summary (All)'!D17</f>
        <v>544.14377584009196</v>
      </c>
      <c r="E114" s="14">
        <f>'[5]Annual Energy Summary (All)'!E17</f>
        <v>989.48931473913501</v>
      </c>
      <c r="F114" s="14">
        <f>'[5]Annual Energy Summary (All)'!F17</f>
        <v>1.3049999999999999</v>
      </c>
      <c r="G114" s="14">
        <f>'[5]Annual Energy Summary (All)'!G17</f>
        <v>0</v>
      </c>
      <c r="H114" s="15">
        <f>'[5]Customer Bills (Each)'!A18</f>
        <v>97280.529007446952</v>
      </c>
      <c r="I114" s="15">
        <f>'[5]Customer Bills (Each)'!A90</f>
        <v>396070.58914063574</v>
      </c>
      <c r="J114" s="15">
        <f>'[5]Customer Bills (Each)'!A186</f>
        <v>493351.11814808263</v>
      </c>
      <c r="T114" s="13"/>
      <c r="U114" s="13"/>
      <c r="V114" s="13"/>
      <c r="W114" s="13"/>
      <c r="X114" s="13"/>
      <c r="AA114" s="12"/>
      <c r="AB114" s="12"/>
      <c r="AC114" s="12"/>
      <c r="AD114" s="12"/>
      <c r="AE114" s="12"/>
    </row>
    <row r="115" spans="1:31" x14ac:dyDescent="0.4">
      <c r="A115" s="14">
        <v>16</v>
      </c>
      <c r="B115" s="14">
        <f>'[5]Annual Energy Summary (All)'!B18</f>
        <v>1466.1483350000001</v>
      </c>
      <c r="C115" s="14">
        <f>'[5]Annual Energy Summary (All)'!C18</f>
        <v>922.89683666162898</v>
      </c>
      <c r="D115" s="14">
        <f>'[5]Annual Energy Summary (All)'!D18</f>
        <v>543.25149833837099</v>
      </c>
      <c r="E115" s="14">
        <f>'[5]Annual Energy Summary (All)'!E18</f>
        <v>976.53995376957698</v>
      </c>
      <c r="F115" s="14">
        <f>'[5]Annual Energy Summary (All)'!F18</f>
        <v>1.3049999999999999</v>
      </c>
      <c r="G115" s="14">
        <f>'[5]Annual Energy Summary (All)'!G18</f>
        <v>0</v>
      </c>
      <c r="H115" s="15">
        <f>'[5]Customer Bills (Each)'!A19</f>
        <v>104356.57251326533</v>
      </c>
      <c r="I115" s="15">
        <f>'[5]Customer Bills (Each)'!A91</f>
        <v>399266.60189772397</v>
      </c>
      <c r="J115" s="15">
        <f>'[5]Customer Bills (Each)'!A187</f>
        <v>503623.17441098933</v>
      </c>
      <c r="T115" s="13"/>
      <c r="U115" s="13"/>
      <c r="V115" s="13"/>
      <c r="W115" s="13"/>
      <c r="X115" s="13"/>
      <c r="AA115" s="12"/>
      <c r="AB115" s="12"/>
      <c r="AC115" s="12"/>
      <c r="AD115" s="12"/>
      <c r="AE115" s="12"/>
    </row>
    <row r="116" spans="1:31" x14ac:dyDescent="0.4">
      <c r="A116" s="14">
        <v>17</v>
      </c>
      <c r="B116" s="14">
        <f>'[5]Annual Energy Summary (All)'!B19</f>
        <v>1466.1483350000001</v>
      </c>
      <c r="C116" s="14">
        <f>'[5]Annual Energy Summary (All)'!C19</f>
        <v>923.801430121257</v>
      </c>
      <c r="D116" s="14">
        <f>'[5]Annual Energy Summary (All)'!D19</f>
        <v>542.34690487874195</v>
      </c>
      <c r="E116" s="14">
        <f>'[5]Annual Energy Summary (All)'!E19</f>
        <v>963.602908757926</v>
      </c>
      <c r="F116" s="14">
        <f>'[5]Annual Energy Summary (All)'!F19</f>
        <v>1.3049999999999999</v>
      </c>
      <c r="G116" s="14">
        <f>'[5]Annual Energy Summary (All)'!G19</f>
        <v>0</v>
      </c>
      <c r="H116" s="15">
        <f>'[5]Customer Bills (Each)'!A20</f>
        <v>111676.74554771326</v>
      </c>
      <c r="I116" s="15">
        <f>'[5]Customer Bills (Each)'!A92</f>
        <v>402436.99219593301</v>
      </c>
      <c r="J116" s="15">
        <f>'[5]Customer Bills (Each)'!A188</f>
        <v>514113.73774364637</v>
      </c>
      <c r="T116" s="13"/>
      <c r="U116" s="13"/>
      <c r="V116" s="13"/>
      <c r="W116" s="13"/>
      <c r="X116" s="13"/>
      <c r="AA116" s="12"/>
      <c r="AB116" s="12"/>
      <c r="AC116" s="12"/>
      <c r="AD116" s="12"/>
      <c r="AE116" s="12"/>
    </row>
    <row r="117" spans="1:31" x14ac:dyDescent="0.4">
      <c r="A117" s="14">
        <v>18</v>
      </c>
      <c r="B117" s="14">
        <f>'[5]Annual Energy Summary (All)'!B20</f>
        <v>1466.1483350000001</v>
      </c>
      <c r="C117" s="14">
        <f>'[5]Annual Energy Summary (All)'!C20</f>
        <v>924.71487139640601</v>
      </c>
      <c r="D117" s="14">
        <f>'[5]Annual Energy Summary (All)'!D20</f>
        <v>541.43346360359396</v>
      </c>
      <c r="E117" s="14">
        <f>'[5]Annual Energy Summary (All)'!E20</f>
        <v>950.67471156179499</v>
      </c>
      <c r="F117" s="14">
        <f>'[5]Annual Energy Summary (All)'!F20</f>
        <v>1.3049999999999999</v>
      </c>
      <c r="G117" s="14">
        <f>'[5]Annual Energy Summary (All)'!G20</f>
        <v>0</v>
      </c>
      <c r="H117" s="15">
        <f>'[5]Customer Bills (Each)'!A21</f>
        <v>119247.98287453379</v>
      </c>
      <c r="I117" s="15">
        <f>'[5]Customer Bills (Each)'!A93</f>
        <v>405579.79853864899</v>
      </c>
      <c r="J117" s="15">
        <f>'[5]Customer Bills (Each)'!A189</f>
        <v>524827.78141318227</v>
      </c>
      <c r="T117" s="13"/>
      <c r="U117" s="13"/>
      <c r="V117" s="13"/>
      <c r="W117" s="13"/>
      <c r="X117" s="13"/>
      <c r="AA117" s="12"/>
      <c r="AB117" s="12"/>
      <c r="AC117" s="12"/>
      <c r="AD117" s="12"/>
      <c r="AE117" s="12"/>
    </row>
    <row r="118" spans="1:31" x14ac:dyDescent="0.4">
      <c r="A118" s="14">
        <v>19</v>
      </c>
      <c r="B118" s="14">
        <f>'[5]Annual Energy Summary (All)'!B21</f>
        <v>1466.1483350000001</v>
      </c>
      <c r="C118" s="14">
        <f>'[5]Annual Energy Summary (All)'!C21</f>
        <v>925.63833534274602</v>
      </c>
      <c r="D118" s="14">
        <f>'[5]Annual Energy Summary (All)'!D21</f>
        <v>540.50999965725396</v>
      </c>
      <c r="E118" s="14">
        <f>'[5]Annual Energy Summary (All)'!E21</f>
        <v>937.756537036856</v>
      </c>
      <c r="F118" s="14">
        <f>'[5]Annual Energy Summary (All)'!F21</f>
        <v>1.3049999999999999</v>
      </c>
      <c r="G118" s="14">
        <f>'[5]Annual Energy Summary (All)'!G21</f>
        <v>0</v>
      </c>
      <c r="H118" s="15">
        <f>'[5]Customer Bills (Each)'!A22</f>
        <v>127077.39899620824</v>
      </c>
      <c r="I118" s="15">
        <f>'[5]Customer Bills (Each)'!A94</f>
        <v>408692.7416127852</v>
      </c>
      <c r="J118" s="15">
        <f>'[5]Customer Bills (Each)'!A190</f>
        <v>535770.14060899313</v>
      </c>
      <c r="T118" s="13"/>
      <c r="U118" s="13"/>
      <c r="V118" s="13"/>
      <c r="W118" s="13"/>
      <c r="X118" s="13"/>
      <c r="AA118" s="12"/>
      <c r="AB118" s="12"/>
      <c r="AC118" s="12"/>
      <c r="AD118" s="12"/>
      <c r="AE118" s="12"/>
    </row>
    <row r="119" spans="1:31" x14ac:dyDescent="0.4">
      <c r="A119" s="14">
        <v>20</v>
      </c>
      <c r="B119" s="14">
        <f>'[5]Annual Energy Summary (All)'!B22</f>
        <v>1466.1483350000001</v>
      </c>
      <c r="C119" s="14">
        <f>'[5]Annual Energy Summary (All)'!C22</f>
        <v>926.57716580304896</v>
      </c>
      <c r="D119" s="14">
        <f>'[5]Annual Energy Summary (All)'!D22</f>
        <v>539.57116919695102</v>
      </c>
      <c r="E119" s="14">
        <f>'[5]Annual Energy Summary (All)'!E22</f>
        <v>924.85372902587903</v>
      </c>
      <c r="F119" s="14">
        <f>'[5]Annual Energy Summary (All)'!F22</f>
        <v>1.3049999999999999</v>
      </c>
      <c r="G119" s="14">
        <f>'[5]Annual Energy Summary (All)'!G22</f>
        <v>0</v>
      </c>
      <c r="H119" s="15">
        <f>'[5]Customer Bills (Each)'!A23</f>
        <v>135172.29256959949</v>
      </c>
      <c r="I119" s="15">
        <f>'[5]Customer Bills (Each)'!A95</f>
        <v>411773.67462400242</v>
      </c>
      <c r="J119" s="15">
        <f>'[5]Customer Bills (Each)'!A191</f>
        <v>546945.96719360212</v>
      </c>
      <c r="T119" s="13"/>
      <c r="U119" s="13"/>
      <c r="V119" s="13"/>
      <c r="W119" s="13"/>
      <c r="X119" s="13"/>
      <c r="AA119" s="12"/>
      <c r="AB119" s="12"/>
      <c r="AC119" s="12"/>
      <c r="AD119" s="12"/>
      <c r="AE119" s="12"/>
    </row>
    <row r="123" spans="1:31" x14ac:dyDescent="0.4">
      <c r="S123" s="9"/>
      <c r="T123" s="9"/>
      <c r="U123" s="9"/>
      <c r="V123" s="9"/>
      <c r="W123" s="9"/>
    </row>
    <row r="124" spans="1:31" x14ac:dyDescent="0.4">
      <c r="S124" s="9"/>
      <c r="T124" s="9"/>
      <c r="U124" s="9"/>
      <c r="V124" s="9"/>
      <c r="W124" s="9"/>
    </row>
    <row r="125" spans="1:31" x14ac:dyDescent="0.4">
      <c r="S125" s="9"/>
      <c r="T125" s="9"/>
      <c r="U125" s="9"/>
      <c r="V125" s="9"/>
      <c r="W125" s="9"/>
    </row>
    <row r="126" spans="1:31" x14ac:dyDescent="0.4">
      <c r="S126" s="9"/>
      <c r="T126" s="9"/>
      <c r="U126" s="9"/>
      <c r="V126" s="9"/>
      <c r="W126" s="9"/>
    </row>
    <row r="127" spans="1:31" x14ac:dyDescent="0.4">
      <c r="S127" s="9"/>
      <c r="T127" s="9"/>
      <c r="U127" s="9"/>
      <c r="V127" s="9"/>
      <c r="W127" s="9"/>
    </row>
    <row r="128" spans="1:31" x14ac:dyDescent="0.4">
      <c r="S128" s="9"/>
      <c r="T128" s="9"/>
      <c r="U128" s="9"/>
      <c r="V128" s="9"/>
      <c r="W128" s="9"/>
    </row>
    <row r="129" spans="19:23" x14ac:dyDescent="0.4">
      <c r="S129" s="9"/>
      <c r="T129" s="9"/>
      <c r="U129" s="9"/>
      <c r="V129" s="9"/>
      <c r="W129" s="9"/>
    </row>
    <row r="130" spans="19:23" x14ac:dyDescent="0.4">
      <c r="S130" s="9"/>
      <c r="T130" s="9"/>
      <c r="U130" s="9"/>
      <c r="V130" s="9"/>
      <c r="W130" s="9"/>
    </row>
    <row r="131" spans="19:23" x14ac:dyDescent="0.4">
      <c r="S131" s="9"/>
      <c r="T131" s="9"/>
      <c r="U131" s="9"/>
      <c r="V131" s="9"/>
      <c r="W131" s="9"/>
    </row>
    <row r="132" spans="19:23" x14ac:dyDescent="0.4">
      <c r="S132" s="9"/>
      <c r="T132" s="9"/>
      <c r="U132" s="9"/>
      <c r="V132" s="9"/>
      <c r="W132" s="9"/>
    </row>
    <row r="133" spans="19:23" x14ac:dyDescent="0.4">
      <c r="S133" s="9"/>
      <c r="T133" s="9"/>
      <c r="U133" s="9"/>
      <c r="V133" s="9"/>
      <c r="W133" s="9"/>
    </row>
    <row r="134" spans="19:23" x14ac:dyDescent="0.4">
      <c r="S134" s="9"/>
      <c r="T134" s="9"/>
      <c r="U134" s="9"/>
      <c r="V134" s="9"/>
      <c r="W134" s="9"/>
    </row>
    <row r="135" spans="19:23" x14ac:dyDescent="0.4">
      <c r="S135" s="9"/>
      <c r="T135" s="9"/>
      <c r="U135" s="9"/>
      <c r="V135" s="9"/>
      <c r="W135" s="9"/>
    </row>
    <row r="136" spans="19:23" x14ac:dyDescent="0.4">
      <c r="S136" s="9"/>
      <c r="T136" s="9"/>
      <c r="U136" s="9"/>
      <c r="V136" s="9"/>
      <c r="W136" s="9"/>
    </row>
    <row r="137" spans="19:23" x14ac:dyDescent="0.4">
      <c r="S137" s="9"/>
      <c r="T137" s="9"/>
      <c r="U137" s="9"/>
      <c r="V137" s="9"/>
      <c r="W137" s="9"/>
    </row>
    <row r="138" spans="19:23" x14ac:dyDescent="0.4">
      <c r="S138" s="9"/>
      <c r="T138" s="9"/>
      <c r="U138" s="9"/>
      <c r="V138" s="9"/>
      <c r="W138" s="9"/>
    </row>
    <row r="139" spans="19:23" x14ac:dyDescent="0.4">
      <c r="S139" s="9"/>
      <c r="T139" s="9"/>
      <c r="U139" s="9"/>
      <c r="V139" s="9"/>
      <c r="W139" s="9"/>
    </row>
    <row r="140" spans="19:23" x14ac:dyDescent="0.4">
      <c r="S140" s="9"/>
      <c r="T140" s="9"/>
      <c r="U140" s="9"/>
      <c r="V140" s="9"/>
      <c r="W140" s="9"/>
    </row>
    <row r="141" spans="19:23" x14ac:dyDescent="0.4">
      <c r="S141" s="9"/>
      <c r="T141" s="9"/>
      <c r="U141" s="9"/>
      <c r="V141" s="9"/>
      <c r="W141" s="9"/>
    </row>
    <row r="142" spans="19:23" x14ac:dyDescent="0.4">
      <c r="S142" s="9"/>
      <c r="T142" s="9"/>
      <c r="U142" s="9"/>
      <c r="V142" s="9"/>
      <c r="W142" s="9"/>
    </row>
    <row r="143" spans="19:23" x14ac:dyDescent="0.4">
      <c r="S143" s="9"/>
      <c r="T143" s="9"/>
      <c r="U143" s="9"/>
      <c r="V143" s="9"/>
      <c r="W143" s="9"/>
    </row>
    <row r="147" spans="19:23" x14ac:dyDescent="0.4">
      <c r="S147" s="9"/>
      <c r="T147" s="9"/>
      <c r="U147" s="9"/>
      <c r="V147" s="9"/>
      <c r="W147" s="9"/>
    </row>
    <row r="148" spans="19:23" x14ac:dyDescent="0.4">
      <c r="S148" s="9"/>
      <c r="T148" s="9"/>
      <c r="U148" s="9"/>
      <c r="V148" s="9"/>
      <c r="W148" s="9"/>
    </row>
    <row r="149" spans="19:23" x14ac:dyDescent="0.4">
      <c r="S149" s="9"/>
      <c r="T149" s="9"/>
      <c r="U149" s="9"/>
      <c r="V149" s="9"/>
      <c r="W149" s="9"/>
    </row>
    <row r="150" spans="19:23" x14ac:dyDescent="0.4">
      <c r="S150" s="9"/>
      <c r="T150" s="9"/>
      <c r="U150" s="9"/>
      <c r="V150" s="9"/>
      <c r="W150" s="9"/>
    </row>
    <row r="151" spans="19:23" x14ac:dyDescent="0.4">
      <c r="S151" s="9"/>
      <c r="T151" s="9"/>
      <c r="U151" s="9"/>
      <c r="V151" s="9"/>
      <c r="W151" s="9"/>
    </row>
    <row r="152" spans="19:23" x14ac:dyDescent="0.4">
      <c r="S152" s="9"/>
      <c r="T152" s="9"/>
      <c r="U152" s="9"/>
      <c r="V152" s="9"/>
      <c r="W152" s="9"/>
    </row>
    <row r="153" spans="19:23" x14ac:dyDescent="0.4">
      <c r="S153" s="9"/>
      <c r="T153" s="9"/>
      <c r="U153" s="9"/>
      <c r="V153" s="9"/>
      <c r="W153" s="9"/>
    </row>
    <row r="154" spans="19:23" x14ac:dyDescent="0.4">
      <c r="S154" s="9"/>
      <c r="T154" s="9"/>
      <c r="U154" s="9"/>
      <c r="V154" s="9"/>
      <c r="W154" s="9"/>
    </row>
    <row r="155" spans="19:23" x14ac:dyDescent="0.4">
      <c r="S155" s="9"/>
      <c r="T155" s="9"/>
      <c r="U155" s="9"/>
      <c r="V155" s="9"/>
      <c r="W155" s="9"/>
    </row>
    <row r="156" spans="19:23" x14ac:dyDescent="0.4">
      <c r="S156" s="9"/>
      <c r="T156" s="9"/>
      <c r="U156" s="9"/>
      <c r="V156" s="9"/>
      <c r="W156" s="9"/>
    </row>
    <row r="157" spans="19:23" x14ac:dyDescent="0.4">
      <c r="S157" s="9"/>
      <c r="T157" s="9"/>
      <c r="U157" s="9"/>
      <c r="V157" s="9"/>
      <c r="W157" s="9"/>
    </row>
    <row r="158" spans="19:23" x14ac:dyDescent="0.4">
      <c r="S158" s="9"/>
      <c r="T158" s="9"/>
      <c r="U158" s="9"/>
      <c r="V158" s="9"/>
      <c r="W158" s="9"/>
    </row>
    <row r="159" spans="19:23" x14ac:dyDescent="0.4">
      <c r="S159" s="9"/>
      <c r="T159" s="9"/>
      <c r="U159" s="9"/>
      <c r="V159" s="9"/>
      <c r="W159" s="9"/>
    </row>
    <row r="160" spans="19:23" x14ac:dyDescent="0.4">
      <c r="S160" s="9"/>
      <c r="T160" s="9"/>
      <c r="U160" s="9"/>
      <c r="V160" s="9"/>
      <c r="W160" s="9"/>
    </row>
    <row r="161" spans="19:23" x14ac:dyDescent="0.4">
      <c r="S161" s="9"/>
      <c r="T161" s="9"/>
      <c r="U161" s="9"/>
      <c r="V161" s="9"/>
      <c r="W161" s="9"/>
    </row>
    <row r="162" spans="19:23" x14ac:dyDescent="0.4">
      <c r="S162" s="9"/>
      <c r="T162" s="9"/>
      <c r="U162" s="9"/>
      <c r="V162" s="9"/>
      <c r="W162" s="9"/>
    </row>
    <row r="163" spans="19:23" x14ac:dyDescent="0.4">
      <c r="S163" s="9"/>
      <c r="T163" s="9"/>
      <c r="U163" s="9"/>
      <c r="V163" s="9"/>
      <c r="W163" s="9"/>
    </row>
    <row r="164" spans="19:23" x14ac:dyDescent="0.4">
      <c r="S164" s="9"/>
      <c r="T164" s="9"/>
      <c r="U164" s="9"/>
      <c r="V164" s="9"/>
      <c r="W164" s="9"/>
    </row>
    <row r="165" spans="19:23" x14ac:dyDescent="0.4">
      <c r="S165" s="9"/>
      <c r="T165" s="9"/>
      <c r="U165" s="9"/>
      <c r="V165" s="9"/>
      <c r="W165" s="9"/>
    </row>
    <row r="166" spans="19:23" x14ac:dyDescent="0.4">
      <c r="S166" s="9"/>
      <c r="T166" s="9"/>
      <c r="U166" s="9"/>
      <c r="V166" s="9"/>
      <c r="W166" s="9"/>
    </row>
    <row r="167" spans="19:23" x14ac:dyDescent="0.4">
      <c r="S167" s="9"/>
      <c r="T167" s="9"/>
      <c r="U167" s="9"/>
      <c r="V167" s="9"/>
      <c r="W167" s="9"/>
    </row>
  </sheetData>
  <mergeCells count="6">
    <mergeCell ref="L97:Q97"/>
    <mergeCell ref="AD15:AH38"/>
    <mergeCell ref="L1:Q1"/>
    <mergeCell ref="L25:Q25"/>
    <mergeCell ref="L49:Q49"/>
    <mergeCell ref="L73:Q73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7 f c c a d 4 - b 8 8 f - 4 b 7 2 - 9 d c 8 - 6 6 8 c 5 b 6 0 0 e 2 7 "   x m l n s = " h t t p : / / s c h e m a s . m i c r o s o f t . c o m / D a t a M a s h u p " > A A A A A B c D A A B Q S w M E F A A C A A g A 1 Y J Y T b D l P z K n A A A A + A A A A B I A H A B D b 2 5 m a W c v U G F j a 2 F n Z S 5 4 b W w g o h g A K K A U A A A A A A A A A A A A A A A A A A A A A A A A A A A A h Y 9 L C s I w F E W 3 U j J v k k b 8 U F 5 T x K k F Q R S n J c Y 2 2 L 5 K k 5 r u z Y F L c g s W t O r M 4 T 2 c w b m P 2 x 3 S v q 6 C q 2 6 t a T A h E e U k 0 K i a o 8 E i I Z 0 7 h Q u S S t j k 6 p w X O h h k t H F v j w k p n b v E j H n v q Z / Q p i 2 Y 4 D x i h 2 y 9 V a W u c / K R z X 8 5 N G h d j k o T C f t X j B R 0 J u h U C E H n P A I 2 Y s g M f h U x F F M O 7 A f C q q t c 1 2 q p M V z u g I 0 T 2 P u F f A J Q S w M E F A A C A A g A 1 Y J Y T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W C W E 0 o i k e 4 D g A A A B E A A A A T A B w A R m 9 y b X V s Y X M v U 2 V j d G l v b j E u b S C i G A A o o B Q A A A A A A A A A A A A A A A A A A A A A A A A A A A A r T k 0 u y c z P U w i G 0 I b W A F B L A Q I t A B Q A A g A I A N W C W E 2 w 5 T 8 y p w A A A P g A A A A S A A A A A A A A A A A A A A A A A A A A A A B D b 2 5 m a W c v U G F j a 2 F n Z S 5 4 b W x Q S w E C L Q A U A A I A C A D V g l h N D 8 r p q 6 Q A A A D p A A A A E w A A A A A A A A A A A A A A A A D z A A A A W 0 N v b n R l b n R f V H l w Z X N d L n h t b F B L A Q I t A B Q A A g A I A N W C W E 0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N j H p o R O O N R q a B 2 Y M 0 Q e T c A A A A A A I A A A A A A B B m A A A A A Q A A I A A A A J 6 H J U 3 5 I 3 L a 7 C R F W g b 8 Z p N Q r F 1 9 U v z 1 3 F s v + d A A + T + W A A A A A A 6 A A A A A A g A A I A A A A M d 2 L e b 8 Y S 2 i q E v O N l b d 4 7 h v Y B c 3 D m R r 7 A G 9 B h P x v F K v U A A A A J r 2 3 l K x T s p s 8 D Y V t m + Q L L Z 4 l u 1 3 R O 1 p B K U z T 6 N V x J + a l L 4 J D T H 8 G z 4 F L i p Q k x h Y L x O G v 6 S y / J G o 4 Z G r b q f B 5 H w r + C A C 8 T V K 9 8 2 W K 9 A M 2 h k / Q A A A A G C k s F H t + G X I L Q D q p S r S Z v y 5 b E 2 / u 3 Z s g 1 w p J p O U l 5 u J b H O h g 7 Y G l x f n a i Q J c 4 o z F y G H 7 r k A i J t W + o 3 3 B O Q 4 E s E = < / D a t a M a s h u p > 
</file>

<file path=customXml/itemProps1.xml><?xml version="1.0" encoding="utf-8"?>
<ds:datastoreItem xmlns:ds="http://schemas.openxmlformats.org/officeDocument/2006/customXml" ds:itemID="{487DD660-8007-4EA6-9422-DB4EFCE15AD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CapacityMap</vt:lpstr>
      <vt:lpstr>Figures</vt:lpstr>
      <vt:lpstr>Figure Data</vt:lpstr>
      <vt:lpstr>Scenario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Say</dc:creator>
  <cp:lastModifiedBy>Kelvin Say</cp:lastModifiedBy>
  <cp:lastPrinted>2018-10-20T16:30:46Z</cp:lastPrinted>
  <dcterms:created xsi:type="dcterms:W3CDTF">2018-07-25T03:46:51Z</dcterms:created>
  <dcterms:modified xsi:type="dcterms:W3CDTF">2020-04-03T03:04:42Z</dcterms:modified>
</cp:coreProperties>
</file>