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4.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urtin-my.sharepoint.com/personal/20168810_student_curtin_edu_au/Documents/PhD Project/Research Papers/Hons Ink Dating/"/>
    </mc:Choice>
  </mc:AlternateContent>
  <xr:revisionPtr revIDLastSave="3222" documentId="13_ncr:1_{41B78854-38AF-4FAF-AF0D-9FC4BB1D67FF}" xr6:coauthVersionLast="47" xr6:coauthVersionMax="47" xr10:uidLastSave="{4C8E8D9C-4487-46D9-9506-D5EBC992FA4B}"/>
  <bookViews>
    <workbookView xWindow="-108" yWindow="-108" windowWidth="23256" windowHeight="12456" firstSheet="1" activeTab="4" xr2:uid="{AE815038-9DB3-4592-8ECF-F86ACD3B0C5F}"/>
  </bookViews>
  <sheets>
    <sheet name="Raman Raw Data" sheetId="9" r:id="rId1"/>
    <sheet name="Raman Peak Height Analysis" sheetId="11" r:id="rId2"/>
    <sheet name="Raman Error Analysis" sheetId="10" r:id="rId3"/>
    <sheet name="ToF-SIMS Raw Data" sheetId="12" r:id="rId4"/>
    <sheet name="ToF-SIMS Peak Area Analysis" sheetId="13"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3" l="1"/>
  <c r="C41" i="13"/>
  <c r="D41" i="13"/>
  <c r="E41" i="13"/>
  <c r="F41" i="13"/>
  <c r="G41" i="13"/>
  <c r="B42" i="13"/>
  <c r="C42" i="13"/>
  <c r="D42" i="13"/>
  <c r="E42" i="13"/>
  <c r="F42" i="13"/>
  <c r="G42" i="13"/>
  <c r="B43" i="13"/>
  <c r="C43" i="13"/>
  <c r="D43" i="13"/>
  <c r="E43" i="13"/>
  <c r="F43" i="13"/>
  <c r="G43" i="13"/>
  <c r="B44" i="13"/>
  <c r="C44" i="13"/>
  <c r="D44" i="13"/>
  <c r="E44" i="13"/>
  <c r="F44" i="13"/>
  <c r="G44" i="13"/>
  <c r="B45" i="13"/>
  <c r="C45" i="13"/>
  <c r="D45" i="13"/>
  <c r="E45" i="13"/>
  <c r="F45" i="13"/>
  <c r="G45" i="13"/>
  <c r="B46" i="13"/>
  <c r="C46" i="13"/>
  <c r="D46" i="13"/>
  <c r="E46" i="13"/>
  <c r="F46" i="13"/>
  <c r="G46" i="13"/>
  <c r="B47" i="13"/>
  <c r="C47" i="13"/>
  <c r="D47" i="13"/>
  <c r="E47" i="13"/>
  <c r="F47" i="13"/>
  <c r="G47" i="13"/>
  <c r="G40" i="13"/>
  <c r="F40" i="13"/>
  <c r="E40" i="13"/>
  <c r="D40" i="13"/>
  <c r="C40" i="13"/>
  <c r="B40" i="13"/>
  <c r="B30" i="13"/>
  <c r="C30" i="13"/>
  <c r="D30" i="13"/>
  <c r="E30" i="13"/>
  <c r="F30" i="13"/>
  <c r="G30" i="13"/>
  <c r="B31" i="13"/>
  <c r="C31" i="13"/>
  <c r="D31" i="13"/>
  <c r="E31" i="13"/>
  <c r="F31" i="13"/>
  <c r="G31" i="13"/>
  <c r="B32" i="13"/>
  <c r="C32" i="13"/>
  <c r="D32" i="13"/>
  <c r="E32" i="13"/>
  <c r="F32" i="13"/>
  <c r="G32" i="13"/>
  <c r="B33" i="13"/>
  <c r="C33" i="13"/>
  <c r="D33" i="13"/>
  <c r="E33" i="13"/>
  <c r="F33" i="13"/>
  <c r="G33" i="13"/>
  <c r="B34" i="13"/>
  <c r="C34" i="13"/>
  <c r="D34" i="13"/>
  <c r="E34" i="13"/>
  <c r="F34" i="13"/>
  <c r="G34" i="13"/>
  <c r="B35" i="13"/>
  <c r="C35" i="13"/>
  <c r="D35" i="13"/>
  <c r="E35" i="13"/>
  <c r="F35" i="13"/>
  <c r="G35" i="13"/>
  <c r="B36" i="13"/>
  <c r="C36" i="13"/>
  <c r="D36" i="13"/>
  <c r="E36" i="13"/>
  <c r="F36" i="13"/>
  <c r="G36" i="13"/>
  <c r="G29" i="13"/>
  <c r="F29" i="13"/>
  <c r="E29" i="13"/>
  <c r="D29" i="13"/>
  <c r="C29" i="13"/>
  <c r="B29" i="13"/>
  <c r="B19" i="13"/>
  <c r="C19" i="13"/>
  <c r="D19" i="13"/>
  <c r="E19" i="13"/>
  <c r="F19" i="13"/>
  <c r="G19" i="13"/>
  <c r="B20" i="13"/>
  <c r="C20" i="13"/>
  <c r="D20" i="13"/>
  <c r="E20" i="13"/>
  <c r="F20" i="13"/>
  <c r="G20" i="13"/>
  <c r="B21" i="13"/>
  <c r="C21" i="13"/>
  <c r="D21" i="13"/>
  <c r="E21" i="13"/>
  <c r="F21" i="13"/>
  <c r="G21" i="13"/>
  <c r="B22" i="13"/>
  <c r="C22" i="13"/>
  <c r="D22" i="13"/>
  <c r="E22" i="13"/>
  <c r="F22" i="13"/>
  <c r="G22" i="13"/>
  <c r="B23" i="13"/>
  <c r="C23" i="13"/>
  <c r="D23" i="13"/>
  <c r="E23" i="13"/>
  <c r="F23" i="13"/>
  <c r="G23" i="13"/>
  <c r="B24" i="13"/>
  <c r="C24" i="13"/>
  <c r="D24" i="13"/>
  <c r="E24" i="13"/>
  <c r="F24" i="13"/>
  <c r="G24" i="13"/>
  <c r="B25" i="13"/>
  <c r="C25" i="13"/>
  <c r="D25" i="13"/>
  <c r="E25" i="13"/>
  <c r="F25" i="13"/>
  <c r="G25" i="13"/>
  <c r="G18" i="13"/>
  <c r="F18" i="13"/>
  <c r="E18" i="13"/>
  <c r="D18" i="13"/>
  <c r="C18" i="13"/>
  <c r="B18" i="13"/>
  <c r="E8" i="13"/>
  <c r="F8" i="13"/>
  <c r="G8" i="13"/>
  <c r="E9" i="13"/>
  <c r="F9" i="13"/>
  <c r="G9" i="13"/>
  <c r="E10" i="13"/>
  <c r="F10" i="13"/>
  <c r="G10" i="13"/>
  <c r="E11" i="13"/>
  <c r="F11" i="13"/>
  <c r="G11" i="13"/>
  <c r="E12" i="13"/>
  <c r="F12" i="13"/>
  <c r="G12" i="13"/>
  <c r="E13" i="13"/>
  <c r="F13" i="13"/>
  <c r="G13" i="13"/>
  <c r="E14" i="13"/>
  <c r="F14" i="13"/>
  <c r="G14" i="13"/>
  <c r="G7" i="13"/>
  <c r="F7" i="13"/>
  <c r="E7" i="13"/>
  <c r="D8" i="13"/>
  <c r="D9" i="13"/>
  <c r="D10" i="13"/>
  <c r="D11" i="13"/>
  <c r="D12" i="13"/>
  <c r="D13" i="13"/>
  <c r="D14" i="13"/>
  <c r="D7" i="13"/>
  <c r="C8" i="13"/>
  <c r="C9" i="13"/>
  <c r="C10" i="13"/>
  <c r="C11" i="13"/>
  <c r="C12" i="13"/>
  <c r="C13" i="13"/>
  <c r="C14" i="13"/>
  <c r="C7" i="13"/>
  <c r="B8" i="13"/>
  <c r="B9" i="13"/>
  <c r="B10" i="13"/>
  <c r="B11" i="13"/>
  <c r="B12" i="13"/>
  <c r="B13" i="13"/>
  <c r="B14" i="13"/>
  <c r="B7" i="13"/>
  <c r="Q55" i="12" l="1"/>
  <c r="P55" i="12"/>
  <c r="O55" i="12"/>
  <c r="N55" i="12"/>
  <c r="M55" i="12"/>
  <c r="L55" i="12"/>
  <c r="K55" i="12"/>
  <c r="Q54" i="12"/>
  <c r="P54" i="12"/>
  <c r="O54" i="12"/>
  <c r="N54" i="12"/>
  <c r="M54" i="12"/>
  <c r="L54" i="12"/>
  <c r="K54" i="12"/>
  <c r="Q53" i="12"/>
  <c r="P53" i="12"/>
  <c r="O53" i="12"/>
  <c r="N53" i="12"/>
  <c r="M53" i="12"/>
  <c r="L53" i="12"/>
  <c r="K53" i="12"/>
  <c r="Q52" i="12"/>
  <c r="P52" i="12"/>
  <c r="O52" i="12"/>
  <c r="N52" i="12"/>
  <c r="M52" i="12"/>
  <c r="L52" i="12"/>
  <c r="K52" i="12"/>
  <c r="Q51" i="12"/>
  <c r="P51" i="12"/>
  <c r="O51" i="12"/>
  <c r="N51" i="12"/>
  <c r="M51" i="12"/>
  <c r="L51" i="12"/>
  <c r="K51" i="12"/>
  <c r="Q50" i="12"/>
  <c r="P50" i="12"/>
  <c r="O50" i="12"/>
  <c r="N50" i="12"/>
  <c r="M50" i="12"/>
  <c r="L50" i="12"/>
  <c r="K50" i="12"/>
  <c r="Q49" i="12"/>
  <c r="P49" i="12"/>
  <c r="O49" i="12"/>
  <c r="N49" i="12"/>
  <c r="M49" i="12"/>
  <c r="L49" i="12"/>
  <c r="K49" i="12"/>
  <c r="Q48" i="12"/>
  <c r="P48" i="12"/>
  <c r="O48" i="12"/>
  <c r="N48" i="12"/>
  <c r="M48" i="12"/>
  <c r="L48" i="12"/>
  <c r="K48" i="12"/>
  <c r="Q42" i="12"/>
  <c r="P42" i="12"/>
  <c r="O42" i="12"/>
  <c r="N42" i="12"/>
  <c r="M42" i="12"/>
  <c r="L42" i="12"/>
  <c r="K42" i="12"/>
  <c r="Q41" i="12"/>
  <c r="P41" i="12"/>
  <c r="O41" i="12"/>
  <c r="N41" i="12"/>
  <c r="M41" i="12"/>
  <c r="L41" i="12"/>
  <c r="K41" i="12"/>
  <c r="Q40" i="12"/>
  <c r="P40" i="12"/>
  <c r="O40" i="12"/>
  <c r="N40" i="12"/>
  <c r="M40" i="12"/>
  <c r="L40" i="12"/>
  <c r="K40" i="12"/>
  <c r="Q39" i="12"/>
  <c r="P39" i="12"/>
  <c r="O39" i="12"/>
  <c r="N39" i="12"/>
  <c r="M39" i="12"/>
  <c r="L39" i="12"/>
  <c r="K39" i="12"/>
  <c r="Q38" i="12"/>
  <c r="P38" i="12"/>
  <c r="O38" i="12"/>
  <c r="N38" i="12"/>
  <c r="M38" i="12"/>
  <c r="L38" i="12"/>
  <c r="K38" i="12"/>
  <c r="Q37" i="12"/>
  <c r="P37" i="12"/>
  <c r="O37" i="12"/>
  <c r="N37" i="12"/>
  <c r="M37" i="12"/>
  <c r="L37" i="12"/>
  <c r="K37" i="12"/>
  <c r="Q36" i="12"/>
  <c r="P36" i="12"/>
  <c r="O36" i="12"/>
  <c r="N36" i="12"/>
  <c r="M36" i="12"/>
  <c r="L36" i="12"/>
  <c r="K36" i="12"/>
  <c r="Q35" i="12"/>
  <c r="P35" i="12"/>
  <c r="O35" i="12"/>
  <c r="N35" i="12"/>
  <c r="M35" i="12"/>
  <c r="L35" i="12"/>
  <c r="K35" i="12"/>
  <c r="Q29" i="12"/>
  <c r="P29" i="12"/>
  <c r="O29" i="12"/>
  <c r="N29" i="12"/>
  <c r="M29" i="12"/>
  <c r="L29" i="12"/>
  <c r="K29" i="12"/>
  <c r="Q28" i="12"/>
  <c r="P28" i="12"/>
  <c r="O28" i="12"/>
  <c r="N28" i="12"/>
  <c r="M28" i="12"/>
  <c r="L28" i="12"/>
  <c r="K28" i="12"/>
  <c r="Q27" i="12"/>
  <c r="P27" i="12"/>
  <c r="O27" i="12"/>
  <c r="N27" i="12"/>
  <c r="M27" i="12"/>
  <c r="L27" i="12"/>
  <c r="K27" i="12"/>
  <c r="Q26" i="12"/>
  <c r="P26" i="12"/>
  <c r="O26" i="12"/>
  <c r="N26" i="12"/>
  <c r="M26" i="12"/>
  <c r="L26" i="12"/>
  <c r="K26" i="12"/>
  <c r="Q25" i="12"/>
  <c r="P25" i="12"/>
  <c r="O25" i="12"/>
  <c r="N25" i="12"/>
  <c r="M25" i="12"/>
  <c r="L25" i="12"/>
  <c r="K25" i="12"/>
  <c r="Q24" i="12"/>
  <c r="P24" i="12"/>
  <c r="O24" i="12"/>
  <c r="N24" i="12"/>
  <c r="M24" i="12"/>
  <c r="L24" i="12"/>
  <c r="K24" i="12"/>
  <c r="Q23" i="12"/>
  <c r="P23" i="12"/>
  <c r="O23" i="12"/>
  <c r="N23" i="12"/>
  <c r="M23" i="12"/>
  <c r="L23" i="12"/>
  <c r="K23" i="12"/>
  <c r="Q22" i="12"/>
  <c r="P22" i="12"/>
  <c r="O22" i="12"/>
  <c r="N22" i="12"/>
  <c r="M22" i="12"/>
  <c r="L22" i="12"/>
  <c r="K22" i="12"/>
  <c r="Q16" i="12"/>
  <c r="P16" i="12"/>
  <c r="O16" i="12"/>
  <c r="N16" i="12"/>
  <c r="M16" i="12"/>
  <c r="L16" i="12"/>
  <c r="K16" i="12"/>
  <c r="Q15" i="12"/>
  <c r="P15" i="12"/>
  <c r="O15" i="12"/>
  <c r="N15" i="12"/>
  <c r="M15" i="12"/>
  <c r="L15" i="12"/>
  <c r="K15" i="12"/>
  <c r="Q14" i="12"/>
  <c r="P14" i="12"/>
  <c r="O14" i="12"/>
  <c r="N14" i="12"/>
  <c r="M14" i="12"/>
  <c r="L14" i="12"/>
  <c r="K14" i="12"/>
  <c r="Q13" i="12"/>
  <c r="P13" i="12"/>
  <c r="O13" i="12"/>
  <c r="N13" i="12"/>
  <c r="M13" i="12"/>
  <c r="L13" i="12"/>
  <c r="K13" i="12"/>
  <c r="Q12" i="12"/>
  <c r="P12" i="12"/>
  <c r="O12" i="12"/>
  <c r="N12" i="12"/>
  <c r="M12" i="12"/>
  <c r="L12" i="12"/>
  <c r="K12" i="12"/>
  <c r="Q11" i="12"/>
  <c r="P11" i="12"/>
  <c r="O11" i="12"/>
  <c r="N11" i="12"/>
  <c r="M11" i="12"/>
  <c r="L11" i="12"/>
  <c r="K11" i="12"/>
  <c r="Q10" i="12"/>
  <c r="P10" i="12"/>
  <c r="O10" i="12"/>
  <c r="N10" i="12"/>
  <c r="M10" i="12"/>
  <c r="L10" i="12"/>
  <c r="K10" i="12"/>
  <c r="Q9" i="12"/>
  <c r="P9" i="12"/>
  <c r="O9" i="12"/>
  <c r="N9" i="12"/>
  <c r="M9" i="12"/>
  <c r="L9" i="12"/>
  <c r="K9" i="12"/>
  <c r="D8" i="10"/>
  <c r="D9" i="10"/>
  <c r="D45" i="11"/>
  <c r="D46" i="11"/>
  <c r="H8" i="11"/>
  <c r="I8" i="11"/>
  <c r="J8" i="11"/>
  <c r="H9" i="11"/>
  <c r="I9" i="11"/>
  <c r="J9" i="11"/>
  <c r="H30" i="11"/>
  <c r="I30" i="11"/>
  <c r="J30" i="11"/>
  <c r="H31" i="11"/>
  <c r="I31" i="11"/>
  <c r="J31" i="11"/>
  <c r="H32" i="11"/>
  <c r="I32" i="11"/>
  <c r="J32" i="11"/>
  <c r="H33" i="11"/>
  <c r="I33" i="11"/>
  <c r="J33" i="11"/>
  <c r="H34" i="11"/>
  <c r="I34" i="11"/>
  <c r="J34" i="11"/>
  <c r="J12" i="10" s="1"/>
  <c r="H35" i="11"/>
  <c r="I35" i="11"/>
  <c r="J35" i="11"/>
  <c r="J50" i="11" s="1"/>
  <c r="H36" i="11"/>
  <c r="I36" i="11"/>
  <c r="J36" i="11"/>
  <c r="I29" i="11"/>
  <c r="J29" i="11"/>
  <c r="H29" i="11"/>
  <c r="J7" i="10" s="1"/>
  <c r="E30" i="11"/>
  <c r="F30" i="11"/>
  <c r="G30" i="11"/>
  <c r="E31" i="11"/>
  <c r="F31" i="11"/>
  <c r="G31" i="11"/>
  <c r="E32" i="11"/>
  <c r="F32" i="11"/>
  <c r="G32" i="11"/>
  <c r="E33" i="11"/>
  <c r="F33" i="11"/>
  <c r="G33" i="11"/>
  <c r="E34" i="11"/>
  <c r="F34" i="11"/>
  <c r="G34" i="11"/>
  <c r="E35" i="11"/>
  <c r="I50" i="11" s="1"/>
  <c r="F35" i="11"/>
  <c r="G35" i="11"/>
  <c r="E36" i="11"/>
  <c r="F36" i="11"/>
  <c r="G36" i="11"/>
  <c r="F29" i="11"/>
  <c r="G29" i="11"/>
  <c r="E29" i="11"/>
  <c r="B30" i="11"/>
  <c r="C30" i="11"/>
  <c r="D30" i="11"/>
  <c r="B31" i="11"/>
  <c r="C31" i="11"/>
  <c r="D31" i="11"/>
  <c r="B32" i="11"/>
  <c r="C32" i="11"/>
  <c r="D32" i="11"/>
  <c r="B33" i="11"/>
  <c r="C33" i="11"/>
  <c r="D33" i="11"/>
  <c r="B34" i="11"/>
  <c r="C34" i="11"/>
  <c r="D34" i="11"/>
  <c r="C29" i="11"/>
  <c r="D29" i="11"/>
  <c r="B29" i="11"/>
  <c r="H19" i="11"/>
  <c r="I19" i="11"/>
  <c r="J19" i="11"/>
  <c r="H20" i="11"/>
  <c r="I20" i="11"/>
  <c r="J20" i="11"/>
  <c r="H21" i="11"/>
  <c r="I21" i="11"/>
  <c r="J21" i="11"/>
  <c r="G10" i="10" s="1"/>
  <c r="H22" i="11"/>
  <c r="I22" i="11"/>
  <c r="J22" i="11"/>
  <c r="G48" i="11" s="1"/>
  <c r="H23" i="11"/>
  <c r="I23" i="11"/>
  <c r="J23" i="11"/>
  <c r="H24" i="11"/>
  <c r="I24" i="11"/>
  <c r="J24" i="11"/>
  <c r="H25" i="11"/>
  <c r="I25" i="11"/>
  <c r="J25" i="11"/>
  <c r="I18" i="11"/>
  <c r="J18" i="11"/>
  <c r="H18" i="11"/>
  <c r="E19" i="11"/>
  <c r="F19" i="11"/>
  <c r="G19" i="11"/>
  <c r="E20" i="11"/>
  <c r="F20" i="11"/>
  <c r="G20" i="11"/>
  <c r="E21" i="11"/>
  <c r="F21" i="11"/>
  <c r="G21" i="11"/>
  <c r="E22" i="11"/>
  <c r="F48" i="11" s="1"/>
  <c r="F22" i="11"/>
  <c r="G22" i="11"/>
  <c r="E23" i="11"/>
  <c r="F23" i="11"/>
  <c r="G23" i="11"/>
  <c r="E24" i="11"/>
  <c r="F24" i="11"/>
  <c r="G24" i="11"/>
  <c r="E25" i="11"/>
  <c r="F25" i="11"/>
  <c r="G25" i="11"/>
  <c r="F18" i="11"/>
  <c r="G18" i="11"/>
  <c r="E18" i="11"/>
  <c r="B19" i="11"/>
  <c r="C19" i="11"/>
  <c r="D19" i="11"/>
  <c r="B20" i="11"/>
  <c r="C20" i="11"/>
  <c r="D20" i="11"/>
  <c r="B21" i="11"/>
  <c r="C21" i="11"/>
  <c r="D21" i="11"/>
  <c r="B22" i="11"/>
  <c r="C22" i="11"/>
  <c r="D22" i="11"/>
  <c r="B23" i="11"/>
  <c r="C23" i="11"/>
  <c r="D23" i="11"/>
  <c r="C18" i="11"/>
  <c r="D18" i="11"/>
  <c r="B18" i="11"/>
  <c r="H10" i="11"/>
  <c r="I10" i="11"/>
  <c r="J10" i="11"/>
  <c r="D10" i="10" s="1"/>
  <c r="H11" i="11"/>
  <c r="I11" i="11"/>
  <c r="J11" i="11"/>
  <c r="D48" i="11" s="1"/>
  <c r="H12" i="11"/>
  <c r="I12" i="11"/>
  <c r="J12" i="11"/>
  <c r="H13" i="11"/>
  <c r="I13" i="11"/>
  <c r="J13" i="11"/>
  <c r="H14" i="11"/>
  <c r="I14" i="11"/>
  <c r="J14" i="11"/>
  <c r="I7" i="11"/>
  <c r="J7" i="11"/>
  <c r="H7" i="11"/>
  <c r="E8" i="11"/>
  <c r="F8" i="11"/>
  <c r="G8" i="11"/>
  <c r="E9" i="11"/>
  <c r="F9" i="11"/>
  <c r="G9" i="11"/>
  <c r="E10" i="11"/>
  <c r="F10" i="11"/>
  <c r="G10" i="11"/>
  <c r="E11" i="11"/>
  <c r="C48" i="11" s="1"/>
  <c r="F11" i="11"/>
  <c r="G11" i="11"/>
  <c r="E12" i="11"/>
  <c r="F12" i="11"/>
  <c r="G12" i="11"/>
  <c r="E13" i="11"/>
  <c r="F13" i="11"/>
  <c r="G13" i="11"/>
  <c r="E14" i="11"/>
  <c r="F14" i="11"/>
  <c r="G14" i="11"/>
  <c r="F7" i="11"/>
  <c r="G7" i="11"/>
  <c r="E7" i="11"/>
  <c r="B8" i="11"/>
  <c r="C8" i="11"/>
  <c r="D8" i="11"/>
  <c r="B9" i="11"/>
  <c r="C9" i="11"/>
  <c r="D9" i="11"/>
  <c r="B10" i="11"/>
  <c r="C10" i="11"/>
  <c r="D10" i="11"/>
  <c r="B11" i="11"/>
  <c r="C11" i="11"/>
  <c r="D11" i="11"/>
  <c r="B12" i="11"/>
  <c r="C12" i="11"/>
  <c r="D12" i="11"/>
  <c r="C7" i="11"/>
  <c r="D7" i="11"/>
  <c r="B7" i="11"/>
  <c r="C50" i="11" l="1"/>
  <c r="F50" i="11"/>
  <c r="I44" i="11"/>
  <c r="C49" i="11"/>
  <c r="E8" i="10"/>
  <c r="H10" i="10"/>
  <c r="F49" i="11"/>
  <c r="E10" i="10"/>
  <c r="J8" i="10"/>
  <c r="J10" i="10"/>
  <c r="B48" i="11"/>
  <c r="C11" i="10"/>
  <c r="G12" i="10"/>
  <c r="E48" i="11"/>
  <c r="J46" i="11"/>
  <c r="D12" i="10"/>
  <c r="E11" i="10"/>
  <c r="B46" i="11"/>
  <c r="E9" i="10"/>
  <c r="H11" i="10"/>
  <c r="B8" i="10"/>
  <c r="C47" i="11"/>
  <c r="F10" i="10"/>
  <c r="I49" i="11"/>
  <c r="F11" i="10"/>
  <c r="I13" i="10"/>
  <c r="I51" i="11"/>
  <c r="H12" i="10"/>
  <c r="F46" i="11"/>
  <c r="B44" i="11"/>
  <c r="E7" i="10"/>
  <c r="I48" i="11"/>
  <c r="J49" i="11"/>
  <c r="C46" i="11"/>
  <c r="D47" i="11"/>
  <c r="G47" i="11"/>
  <c r="D44" i="11"/>
  <c r="G7" i="10"/>
  <c r="G11" i="10"/>
  <c r="F9" i="10"/>
  <c r="C13" i="10"/>
  <c r="F13" i="10"/>
  <c r="H44" i="11"/>
  <c r="H7" i="10"/>
  <c r="C12" i="10"/>
  <c r="D51" i="11"/>
  <c r="F12" i="10"/>
  <c r="G14" i="10"/>
  <c r="I14" i="10"/>
  <c r="I45" i="11"/>
  <c r="H48" i="11"/>
  <c r="J13" i="10"/>
  <c r="B45" i="11"/>
  <c r="C10" i="10"/>
  <c r="C9" i="10"/>
  <c r="C7" i="10"/>
  <c r="F8" i="10"/>
  <c r="C14" i="10"/>
  <c r="F47" i="11"/>
  <c r="G8" i="10"/>
  <c r="B47" i="11"/>
  <c r="E47" i="11"/>
  <c r="H49" i="11"/>
  <c r="J45" i="11"/>
  <c r="I12" i="10"/>
  <c r="B9" i="10"/>
  <c r="D11" i="10"/>
  <c r="H9" i="10"/>
  <c r="E46" i="11"/>
  <c r="E45" i="11"/>
  <c r="G46" i="11"/>
  <c r="H8" i="10"/>
  <c r="B12" i="10"/>
  <c r="B11" i="10"/>
  <c r="I11" i="10"/>
  <c r="F7" i="10"/>
  <c r="C8" i="10"/>
  <c r="I10" i="10"/>
  <c r="J11" i="10"/>
  <c r="F14" i="10"/>
  <c r="I46" i="11"/>
  <c r="E12" i="10"/>
  <c r="H47" i="11"/>
  <c r="D13" i="10"/>
  <c r="G13" i="10"/>
  <c r="J14" i="10"/>
  <c r="B10" i="10"/>
  <c r="J9" i="10"/>
  <c r="C44" i="11"/>
  <c r="F51" i="11"/>
  <c r="F44" i="11"/>
  <c r="C51" i="11"/>
  <c r="I7" i="10"/>
  <c r="C45" i="11"/>
  <c r="I47" i="11"/>
  <c r="G44" i="11"/>
  <c r="G51" i="11"/>
  <c r="D7" i="10"/>
  <c r="I9" i="10"/>
  <c r="G50" i="11"/>
  <c r="D14" i="10"/>
  <c r="I8" i="10"/>
  <c r="D49" i="11"/>
  <c r="J51" i="11"/>
  <c r="E44" i="11"/>
  <c r="J48" i="11"/>
  <c r="J47" i="11"/>
  <c r="B7" i="10"/>
  <c r="G9" i="10"/>
  <c r="H46" i="11"/>
  <c r="H45" i="11"/>
  <c r="F45" i="11"/>
  <c r="D50" i="11"/>
  <c r="J44" i="11"/>
  <c r="B49" i="11"/>
  <c r="G49" i="11"/>
  <c r="E49" i="11"/>
  <c r="G45" i="11"/>
</calcChain>
</file>

<file path=xl/sharedStrings.xml><?xml version="1.0" encoding="utf-8"?>
<sst xmlns="http://schemas.openxmlformats.org/spreadsheetml/2006/main" count="343" uniqueCount="71">
  <si>
    <t>Peak Height</t>
  </si>
  <si>
    <t>Peak Area</t>
  </si>
  <si>
    <t>1 Week</t>
  </si>
  <si>
    <t>2 Weeks</t>
  </si>
  <si>
    <t>3 Weeks</t>
  </si>
  <si>
    <t>1 Month</t>
  </si>
  <si>
    <t>2 Months</t>
  </si>
  <si>
    <t>3 Months</t>
  </si>
  <si>
    <t>4 Months</t>
  </si>
  <si>
    <t>-</t>
  </si>
  <si>
    <t>Copy Paper</t>
  </si>
  <si>
    <t>Recycled Paper</t>
  </si>
  <si>
    <t>Note Paper</t>
  </si>
  <si>
    <t>Month</t>
  </si>
  <si>
    <t>Unaged</t>
  </si>
  <si>
    <t>Peaks unable to be resolved after 2-months</t>
  </si>
  <si>
    <t>Black (Rollerball)</t>
  </si>
  <si>
    <t>Black (Ballpoint)</t>
  </si>
  <si>
    <t>Blue (Ballpoint)</t>
  </si>
  <si>
    <t>Peak A Replicates</t>
  </si>
  <si>
    <t>Peak B Replicates</t>
  </si>
  <si>
    <t>Ratio of Peak Heights (A/B) from Three Replicates</t>
  </si>
  <si>
    <t>Average Ratio of Peak Heights (A/B) from Three Replicates</t>
  </si>
  <si>
    <t>Copy 
Paper</t>
  </si>
  <si>
    <t>The plots below were produced using the data in the 'Average Ratio of Peak Heights A/B' table above</t>
  </si>
  <si>
    <t>Standard Error for Ratio of Peak Heights (A/B)</t>
  </si>
  <si>
    <t>The following plots are replications of the Average Ratio of Peak Heights A/B plots with error bars. 
The plots for each paper type being split up to better display the error bars</t>
  </si>
  <si>
    <t>Error bars depict vairence in calculated peak ratios, they do not indicate error associated with 
instrument or data collection.</t>
  </si>
  <si>
    <t/>
  </si>
  <si>
    <t>Formula for Table  = Peak A Height / Peak B Height 
(repeated for all replicates)</t>
  </si>
  <si>
    <t>Formula for Table  = Average (Peak Height Ratio A/B Replicates)</t>
  </si>
  <si>
    <t>Formula for Table  = STDEV(Ratio of Peak Heights A/B 3 Relpicates)/SQRT(3)</t>
  </si>
  <si>
    <t>These tables hold the raw data for the peaks heights and peak areas for peaks A and B, calculated using the OPUS software</t>
  </si>
  <si>
    <t>Raman spectra were collected for 3 different inks containting TMDs on three different paper types. No further data analysis was conducted on the peak area data 
as the method for peak area calculation required too much user bias.</t>
  </si>
  <si>
    <t xml:space="preserve"> Replicate 1</t>
  </si>
  <si>
    <t xml:space="preserve"> Replicate 2</t>
  </si>
  <si>
    <t>Replicate 3</t>
  </si>
  <si>
    <t>These tables hold data for ToF-SIMS TMD ion peak intensities (subject to total ion count normalisation</t>
  </si>
  <si>
    <t>Mass spectra were collected for Blue Ballpoint pen ink deposited on three different paper types over a 4-months ageing period.</t>
  </si>
  <si>
    <t>Note 
Paper</t>
  </si>
  <si>
    <t>Raw Data</t>
  </si>
  <si>
    <r>
      <t>Raw Data x10</t>
    </r>
    <r>
      <rPr>
        <b/>
        <vertAlign val="superscript"/>
        <sz val="11"/>
        <color theme="1"/>
        <rFont val="Calibri"/>
        <family val="2"/>
        <scheme val="minor"/>
      </rPr>
      <t>5</t>
    </r>
  </si>
  <si>
    <t>Sputtered</t>
  </si>
  <si>
    <r>
      <t>372</t>
    </r>
    <r>
      <rPr>
        <b/>
        <vertAlign val="superscript"/>
        <sz val="18"/>
        <color theme="1"/>
        <rFont val="Calibri"/>
        <family val="2"/>
        <scheme val="minor"/>
      </rPr>
      <t>+</t>
    </r>
    <r>
      <rPr>
        <b/>
        <sz val="18"/>
        <color theme="1"/>
        <rFont val="Calibri"/>
        <family val="2"/>
        <scheme val="minor"/>
      </rPr>
      <t xml:space="preserve"> m/z</t>
    </r>
  </si>
  <si>
    <r>
      <t>358</t>
    </r>
    <r>
      <rPr>
        <b/>
        <vertAlign val="superscript"/>
        <sz val="18"/>
        <color theme="1"/>
        <rFont val="Calibri"/>
        <family val="2"/>
        <scheme val="minor"/>
      </rPr>
      <t>+</t>
    </r>
    <r>
      <rPr>
        <b/>
        <sz val="18"/>
        <color theme="1"/>
        <rFont val="Calibri"/>
        <family val="2"/>
        <scheme val="minor"/>
      </rPr>
      <t xml:space="preserve"> m/z</t>
    </r>
  </si>
  <si>
    <r>
      <t>344</t>
    </r>
    <r>
      <rPr>
        <b/>
        <vertAlign val="superscript"/>
        <sz val="18"/>
        <color theme="1"/>
        <rFont val="Calibri"/>
        <family val="2"/>
        <scheme val="minor"/>
      </rPr>
      <t>+</t>
    </r>
    <r>
      <rPr>
        <b/>
        <sz val="18"/>
        <color theme="1"/>
        <rFont val="Calibri"/>
        <family val="2"/>
        <scheme val="minor"/>
      </rPr>
      <t xml:space="preserve"> m/z</t>
    </r>
  </si>
  <si>
    <r>
      <t>330</t>
    </r>
    <r>
      <rPr>
        <b/>
        <vertAlign val="superscript"/>
        <sz val="18"/>
        <color theme="1"/>
        <rFont val="Calibri"/>
        <family val="2"/>
        <scheme val="minor"/>
      </rPr>
      <t>+</t>
    </r>
    <r>
      <rPr>
        <b/>
        <sz val="18"/>
        <color theme="1"/>
        <rFont val="Calibri"/>
        <family val="2"/>
        <scheme val="minor"/>
      </rPr>
      <t xml:space="preserve"> m/z</t>
    </r>
  </si>
  <si>
    <r>
      <t>316</t>
    </r>
    <r>
      <rPr>
        <b/>
        <vertAlign val="superscript"/>
        <sz val="18"/>
        <color theme="1"/>
        <rFont val="Calibri"/>
        <family val="2"/>
        <scheme val="minor"/>
      </rPr>
      <t>+</t>
    </r>
    <r>
      <rPr>
        <b/>
        <sz val="18"/>
        <color theme="1"/>
        <rFont val="Calibri"/>
        <family val="2"/>
        <scheme val="minor"/>
      </rPr>
      <t xml:space="preserve"> m/z</t>
    </r>
  </si>
  <si>
    <r>
      <t>302</t>
    </r>
    <r>
      <rPr>
        <b/>
        <vertAlign val="superscript"/>
        <sz val="18"/>
        <color theme="1"/>
        <rFont val="Calibri"/>
        <family val="2"/>
        <scheme val="minor"/>
      </rPr>
      <t>+</t>
    </r>
    <r>
      <rPr>
        <b/>
        <sz val="18"/>
        <color theme="1"/>
        <rFont val="Calibri"/>
        <family val="2"/>
        <scheme val="minor"/>
      </rPr>
      <t xml:space="preserve"> m/z</t>
    </r>
  </si>
  <si>
    <r>
      <t>288</t>
    </r>
    <r>
      <rPr>
        <b/>
        <vertAlign val="superscript"/>
        <sz val="18"/>
        <color theme="1"/>
        <rFont val="Calibri"/>
        <family val="2"/>
        <scheme val="minor"/>
      </rPr>
      <t>+</t>
    </r>
    <r>
      <rPr>
        <b/>
        <sz val="18"/>
        <color theme="1"/>
        <rFont val="Calibri"/>
        <family val="2"/>
        <scheme val="minor"/>
      </rPr>
      <t xml:space="preserve"> m/z</t>
    </r>
  </si>
  <si>
    <t>Ratio of TMD ion Peak Intensities</t>
  </si>
  <si>
    <r>
      <t>Formula for Table  = TMD Peak Intensity / 372</t>
    </r>
    <r>
      <rPr>
        <b/>
        <vertAlign val="superscript"/>
        <sz val="11"/>
        <color theme="1"/>
        <rFont val="Calibri"/>
        <family val="2"/>
        <scheme val="minor"/>
      </rPr>
      <t>+</t>
    </r>
    <r>
      <rPr>
        <b/>
        <sz val="11"/>
        <color theme="1"/>
        <rFont val="Calibri"/>
        <family val="2"/>
        <scheme val="minor"/>
      </rPr>
      <t xml:space="preserve"> m/z Peak Intensity</t>
    </r>
  </si>
  <si>
    <r>
      <t>372</t>
    </r>
    <r>
      <rPr>
        <b/>
        <vertAlign val="superscript"/>
        <sz val="11"/>
        <color theme="1"/>
        <rFont val="Calibri"/>
        <family val="2"/>
        <scheme val="minor"/>
      </rPr>
      <t>+</t>
    </r>
  </si>
  <si>
    <r>
      <t>358</t>
    </r>
    <r>
      <rPr>
        <b/>
        <vertAlign val="superscript"/>
        <sz val="11"/>
        <color theme="1"/>
        <rFont val="Calibri"/>
        <family val="2"/>
        <scheme val="minor"/>
      </rPr>
      <t>+</t>
    </r>
  </si>
  <si>
    <r>
      <t>344</t>
    </r>
    <r>
      <rPr>
        <b/>
        <vertAlign val="superscript"/>
        <sz val="11"/>
        <color theme="1"/>
        <rFont val="Calibri"/>
        <family val="2"/>
        <scheme val="minor"/>
      </rPr>
      <t>+</t>
    </r>
  </si>
  <si>
    <r>
      <t>330</t>
    </r>
    <r>
      <rPr>
        <b/>
        <vertAlign val="superscript"/>
        <sz val="11"/>
        <color theme="1"/>
        <rFont val="Calibri"/>
        <family val="2"/>
        <scheme val="minor"/>
      </rPr>
      <t>+</t>
    </r>
  </si>
  <si>
    <r>
      <t>316</t>
    </r>
    <r>
      <rPr>
        <b/>
        <vertAlign val="superscript"/>
        <sz val="11"/>
        <color theme="1"/>
        <rFont val="Calibri"/>
        <family val="2"/>
        <scheme val="minor"/>
      </rPr>
      <t>+</t>
    </r>
  </si>
  <si>
    <r>
      <t>302</t>
    </r>
    <r>
      <rPr>
        <b/>
        <vertAlign val="superscript"/>
        <sz val="11"/>
        <color theme="1"/>
        <rFont val="Calibri"/>
        <family val="2"/>
        <scheme val="minor"/>
      </rPr>
      <t>+</t>
    </r>
  </si>
  <si>
    <r>
      <t>288</t>
    </r>
    <r>
      <rPr>
        <b/>
        <vertAlign val="superscript"/>
        <sz val="11"/>
        <color theme="1"/>
        <rFont val="Calibri"/>
        <family val="2"/>
        <scheme val="minor"/>
      </rPr>
      <t>+</t>
    </r>
  </si>
  <si>
    <r>
      <t>358</t>
    </r>
    <r>
      <rPr>
        <b/>
        <vertAlign val="superscript"/>
        <sz val="11"/>
        <color theme="1"/>
        <rFont val="Calibri"/>
        <family val="2"/>
        <scheme val="minor"/>
      </rPr>
      <t>+</t>
    </r>
    <r>
      <rPr>
        <b/>
        <sz val="11"/>
        <color theme="1"/>
        <rFont val="Calibri"/>
        <family val="2"/>
        <scheme val="minor"/>
      </rPr>
      <t>/372</t>
    </r>
    <r>
      <rPr>
        <b/>
        <vertAlign val="superscript"/>
        <sz val="11"/>
        <color theme="1"/>
        <rFont val="Calibri"/>
        <family val="2"/>
        <scheme val="minor"/>
      </rPr>
      <t>+</t>
    </r>
  </si>
  <si>
    <r>
      <t>344</t>
    </r>
    <r>
      <rPr>
        <b/>
        <vertAlign val="superscript"/>
        <sz val="11"/>
        <color theme="1"/>
        <rFont val="Calibri"/>
        <family val="2"/>
        <scheme val="minor"/>
      </rPr>
      <t>+</t>
    </r>
    <r>
      <rPr>
        <b/>
        <sz val="11"/>
        <color theme="1"/>
        <rFont val="Calibri"/>
        <family val="2"/>
        <scheme val="minor"/>
      </rPr>
      <t>/372</t>
    </r>
    <r>
      <rPr>
        <b/>
        <vertAlign val="superscript"/>
        <sz val="11"/>
        <color theme="1"/>
        <rFont val="Calibri"/>
        <family val="2"/>
        <scheme val="minor"/>
      </rPr>
      <t>+</t>
    </r>
  </si>
  <si>
    <r>
      <t>330</t>
    </r>
    <r>
      <rPr>
        <b/>
        <vertAlign val="superscript"/>
        <sz val="11"/>
        <color theme="1"/>
        <rFont val="Calibri"/>
        <family val="2"/>
        <scheme val="minor"/>
      </rPr>
      <t>+</t>
    </r>
    <r>
      <rPr>
        <b/>
        <sz val="11"/>
        <color theme="1"/>
        <rFont val="Calibri"/>
        <family val="2"/>
        <scheme val="minor"/>
      </rPr>
      <t>/372</t>
    </r>
    <r>
      <rPr>
        <b/>
        <vertAlign val="superscript"/>
        <sz val="11"/>
        <color theme="1"/>
        <rFont val="Calibri"/>
        <family val="2"/>
        <scheme val="minor"/>
      </rPr>
      <t>+</t>
    </r>
  </si>
  <si>
    <r>
      <t>316</t>
    </r>
    <r>
      <rPr>
        <b/>
        <vertAlign val="superscript"/>
        <sz val="11"/>
        <color theme="1"/>
        <rFont val="Calibri"/>
        <family val="2"/>
        <scheme val="minor"/>
      </rPr>
      <t>+</t>
    </r>
    <r>
      <rPr>
        <b/>
        <sz val="11"/>
        <color theme="1"/>
        <rFont val="Calibri"/>
        <family val="2"/>
        <scheme val="minor"/>
      </rPr>
      <t>/372</t>
    </r>
    <r>
      <rPr>
        <b/>
        <vertAlign val="superscript"/>
        <sz val="11"/>
        <color theme="1"/>
        <rFont val="Calibri"/>
        <family val="2"/>
        <scheme val="minor"/>
      </rPr>
      <t>+</t>
    </r>
  </si>
  <si>
    <r>
      <t>302</t>
    </r>
    <r>
      <rPr>
        <b/>
        <vertAlign val="superscript"/>
        <sz val="11"/>
        <color theme="1"/>
        <rFont val="Calibri"/>
        <family val="2"/>
        <scheme val="minor"/>
      </rPr>
      <t>+</t>
    </r>
    <r>
      <rPr>
        <b/>
        <sz val="11"/>
        <color theme="1"/>
        <rFont val="Calibri"/>
        <family val="2"/>
        <scheme val="minor"/>
      </rPr>
      <t>/372</t>
    </r>
    <r>
      <rPr>
        <b/>
        <vertAlign val="superscript"/>
        <sz val="11"/>
        <color theme="1"/>
        <rFont val="Calibri"/>
        <family val="2"/>
        <scheme val="minor"/>
      </rPr>
      <t>+</t>
    </r>
  </si>
  <si>
    <r>
      <t>288</t>
    </r>
    <r>
      <rPr>
        <b/>
        <vertAlign val="superscript"/>
        <sz val="11"/>
        <color theme="1"/>
        <rFont val="Calibri"/>
        <family val="2"/>
        <scheme val="minor"/>
      </rPr>
      <t>+</t>
    </r>
    <r>
      <rPr>
        <b/>
        <sz val="11"/>
        <color theme="1"/>
        <rFont val="Calibri"/>
        <family val="2"/>
        <scheme val="minor"/>
      </rPr>
      <t>/372</t>
    </r>
    <r>
      <rPr>
        <b/>
        <vertAlign val="superscript"/>
        <sz val="11"/>
        <color theme="1"/>
        <rFont val="Calibri"/>
        <family val="2"/>
        <scheme val="minor"/>
      </rPr>
      <t>+</t>
    </r>
  </si>
  <si>
    <r>
      <t>358</t>
    </r>
    <r>
      <rPr>
        <b/>
        <vertAlign val="superscript"/>
        <sz val="18"/>
        <color theme="1"/>
        <rFont val="Calibri"/>
        <family val="2"/>
        <scheme val="minor"/>
      </rPr>
      <t>+</t>
    </r>
    <r>
      <rPr>
        <b/>
        <sz val="18"/>
        <color theme="1"/>
        <rFont val="Calibri"/>
        <family val="2"/>
        <scheme val="minor"/>
      </rPr>
      <t>/372</t>
    </r>
    <r>
      <rPr>
        <b/>
        <vertAlign val="superscript"/>
        <sz val="18"/>
        <color theme="1"/>
        <rFont val="Calibri"/>
        <family val="2"/>
        <scheme val="minor"/>
      </rPr>
      <t>+</t>
    </r>
  </si>
  <si>
    <r>
      <t>344</t>
    </r>
    <r>
      <rPr>
        <b/>
        <vertAlign val="superscript"/>
        <sz val="18"/>
        <color theme="1"/>
        <rFont val="Calibri"/>
        <family val="2"/>
        <scheme val="minor"/>
      </rPr>
      <t>+</t>
    </r>
    <r>
      <rPr>
        <b/>
        <sz val="18"/>
        <color theme="1"/>
        <rFont val="Calibri"/>
        <family val="2"/>
        <scheme val="minor"/>
      </rPr>
      <t>/372</t>
    </r>
    <r>
      <rPr>
        <b/>
        <vertAlign val="superscript"/>
        <sz val="18"/>
        <color theme="1"/>
        <rFont val="Calibri"/>
        <family val="2"/>
        <scheme val="minor"/>
      </rPr>
      <t>+</t>
    </r>
  </si>
  <si>
    <r>
      <t>330</t>
    </r>
    <r>
      <rPr>
        <b/>
        <vertAlign val="superscript"/>
        <sz val="18"/>
        <color theme="1"/>
        <rFont val="Calibri"/>
        <family val="2"/>
        <scheme val="minor"/>
      </rPr>
      <t>+</t>
    </r>
    <r>
      <rPr>
        <b/>
        <sz val="18"/>
        <color theme="1"/>
        <rFont val="Calibri"/>
        <family val="2"/>
        <scheme val="minor"/>
      </rPr>
      <t>/372</t>
    </r>
    <r>
      <rPr>
        <b/>
        <vertAlign val="superscript"/>
        <sz val="18"/>
        <color theme="1"/>
        <rFont val="Calibri"/>
        <family val="2"/>
        <scheme val="minor"/>
      </rPr>
      <t>+</t>
    </r>
  </si>
  <si>
    <r>
      <t>316</t>
    </r>
    <r>
      <rPr>
        <b/>
        <vertAlign val="superscript"/>
        <sz val="18"/>
        <color theme="1"/>
        <rFont val="Calibri"/>
        <family val="2"/>
        <scheme val="minor"/>
      </rPr>
      <t>+</t>
    </r>
    <r>
      <rPr>
        <b/>
        <sz val="18"/>
        <color theme="1"/>
        <rFont val="Calibri"/>
        <family val="2"/>
        <scheme val="minor"/>
      </rPr>
      <t>/372</t>
    </r>
    <r>
      <rPr>
        <b/>
        <vertAlign val="superscript"/>
        <sz val="18"/>
        <color theme="1"/>
        <rFont val="Calibri"/>
        <family val="2"/>
        <scheme val="minor"/>
      </rPr>
      <t>+</t>
    </r>
  </si>
  <si>
    <r>
      <t>302</t>
    </r>
    <r>
      <rPr>
        <b/>
        <vertAlign val="superscript"/>
        <sz val="18"/>
        <color theme="1"/>
        <rFont val="Calibri"/>
        <family val="2"/>
        <scheme val="minor"/>
      </rPr>
      <t>+</t>
    </r>
    <r>
      <rPr>
        <b/>
        <sz val="18"/>
        <color theme="1"/>
        <rFont val="Calibri"/>
        <family val="2"/>
        <scheme val="minor"/>
      </rPr>
      <t>/372</t>
    </r>
    <r>
      <rPr>
        <b/>
        <vertAlign val="superscript"/>
        <sz val="18"/>
        <color theme="1"/>
        <rFont val="Calibri"/>
        <family val="2"/>
        <scheme val="minor"/>
      </rPr>
      <t>+</t>
    </r>
  </si>
  <si>
    <r>
      <t>288</t>
    </r>
    <r>
      <rPr>
        <b/>
        <vertAlign val="superscript"/>
        <sz val="18"/>
        <color theme="1"/>
        <rFont val="Calibri"/>
        <family val="2"/>
        <scheme val="minor"/>
      </rPr>
      <t>+</t>
    </r>
    <r>
      <rPr>
        <b/>
        <sz val="18"/>
        <color theme="1"/>
        <rFont val="Calibri"/>
        <family val="2"/>
        <scheme val="minor"/>
      </rPr>
      <t>/372</t>
    </r>
    <r>
      <rPr>
        <b/>
        <vertAlign val="superscript"/>
        <sz val="18"/>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</si>
</sst>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b/>
      <sz val="18"/>
      <color theme="1"/>
      <name val="Calibri"/>
      <family val="2"/>
      <scheme val="minor"/>
    </font>
    <font>
      <b/>
      <vertAlign val="superscript"/>
      <sz val="18"/>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
      <patternFill patternType="solid">
        <fgColor rgb="FFF52BC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6">
    <xf numFmtId="0" fontId="0" fillId="0" borderId="0" xfId="0"/>
    <xf numFmtId="0" fontId="0" fillId="0" borderId="0" xfId="0"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xf>
    <xf numFmtId="0" fontId="0" fillId="0" borderId="2" xfId="0" applyBorder="1" applyAlignment="1">
      <alignment horizontal="center" vertical="center"/>
    </xf>
    <xf numFmtId="0" fontId="1" fillId="0" borderId="2" xfId="0" applyFont="1" applyBorder="1"/>
    <xf numFmtId="2" fontId="1" fillId="0" borderId="2" xfId="0" applyNumberFormat="1" applyFont="1" applyBorder="1" applyAlignment="1">
      <alignment horizontal="center" vertical="center"/>
    </xf>
    <xf numFmtId="0" fontId="0" fillId="0" borderId="9" xfId="0" applyBorder="1"/>
    <xf numFmtId="2" fontId="1" fillId="0" borderId="0" xfId="0" applyNumberFormat="1" applyFont="1" applyAlignment="1">
      <alignment horizontal="center" vertical="center"/>
    </xf>
    <xf numFmtId="0" fontId="1" fillId="0" borderId="0" xfId="0" applyFont="1"/>
    <xf numFmtId="0" fontId="1" fillId="0" borderId="0" xfId="0" applyFont="1" applyAlignment="1">
      <alignment vertical="center" wrapText="1"/>
    </xf>
    <xf numFmtId="0" fontId="0" fillId="0" borderId="0" xfId="0" applyAlignment="1">
      <alignment wrapText="1"/>
    </xf>
    <xf numFmtId="0" fontId="1" fillId="0" borderId="9" xfId="0" applyFont="1" applyBorder="1" applyAlignment="1">
      <alignment vertical="center" wrapText="1"/>
    </xf>
    <xf numFmtId="0" fontId="1" fillId="0" borderId="9" xfId="0" applyFont="1" applyBorder="1" applyAlignment="1">
      <alignment horizontal="center" vertical="center"/>
    </xf>
    <xf numFmtId="0" fontId="0" fillId="0" borderId="0" xfId="0" quotePrefix="1"/>
    <xf numFmtId="2" fontId="0" fillId="0" borderId="0" xfId="0" applyNumberFormat="1" applyAlignment="1">
      <alignment horizontal="center" vertical="center"/>
    </xf>
    <xf numFmtId="0" fontId="1" fillId="0" borderId="2" xfId="0" applyFont="1" applyBorder="1" applyAlignment="1">
      <alignment horizontal="center" vertical="center" wrapText="1"/>
    </xf>
    <xf numFmtId="0" fontId="0" fillId="0" borderId="9" xfId="0" applyBorder="1" applyAlignment="1">
      <alignment horizontal="center" vertical="center"/>
    </xf>
    <xf numFmtId="0" fontId="0" fillId="0" borderId="5" xfId="0" applyBorder="1" applyAlignment="1">
      <alignment horizontal="center" vertical="center"/>
    </xf>
    <xf numFmtId="0" fontId="1" fillId="0" borderId="0" xfId="0" applyFont="1" applyAlignment="1">
      <alignment horizontal="center" vertical="center"/>
    </xf>
    <xf numFmtId="0" fontId="1" fillId="2" borderId="2" xfId="0" applyFont="1" applyFill="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horizontal="center"/>
    </xf>
    <xf numFmtId="0" fontId="0" fillId="0" borderId="0" xfId="0" applyAlignment="1">
      <alignment horizontal="center" vertical="center"/>
    </xf>
    <xf numFmtId="0" fontId="1" fillId="0" borderId="2" xfId="0" applyFont="1" applyBorder="1" applyAlignment="1">
      <alignment horizontal="center" vertical="center"/>
    </xf>
    <xf numFmtId="0" fontId="1" fillId="5" borderId="2" xfId="0" applyFont="1" applyFill="1" applyBorder="1" applyAlignment="1">
      <alignment horizontal="center" vertical="center"/>
    </xf>
    <xf numFmtId="0" fontId="1" fillId="6" borderId="6" xfId="0" applyFont="1" applyFill="1" applyBorder="1" applyAlignment="1">
      <alignment horizontal="center" vertical="center"/>
    </xf>
    <xf numFmtId="0" fontId="0" fillId="6" borderId="5" xfId="0" applyFill="1" applyBorder="1" applyAlignment="1">
      <alignment horizontal="center" vertical="center"/>
    </xf>
    <xf numFmtId="0" fontId="0" fillId="6" borderId="7" xfId="0" applyFill="1"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1" fillId="3" borderId="2" xfId="0" applyFont="1" applyFill="1" applyBorder="1" applyAlignment="1">
      <alignment horizontal="center" vertical="center"/>
    </xf>
    <xf numFmtId="0" fontId="1" fillId="4" borderId="2" xfId="0" applyFont="1" applyFill="1" applyBorder="1" applyAlignment="1">
      <alignment horizontal="center" vertical="center"/>
    </xf>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0" borderId="10"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6" borderId="6" xfId="0" applyFont="1" applyFill="1" applyBorder="1" applyAlignment="1">
      <alignment horizontal="center"/>
    </xf>
    <xf numFmtId="0" fontId="1" fillId="6" borderId="5" xfId="0" applyFont="1" applyFill="1" applyBorder="1" applyAlignment="1">
      <alignment horizontal="center"/>
    </xf>
    <xf numFmtId="0" fontId="1" fillId="6" borderId="7" xfId="0" applyFont="1" applyFill="1" applyBorder="1" applyAlignment="1">
      <alignment horizontal="center"/>
    </xf>
    <xf numFmtId="0" fontId="1" fillId="4" borderId="1" xfId="0" applyFont="1"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1" fillId="5" borderId="1" xfId="0" applyFont="1"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0" borderId="10" xfId="0" applyBorder="1" applyAlignment="1">
      <alignment horizontal="center" wrapText="1"/>
    </xf>
    <xf numFmtId="0" fontId="0" fillId="0" borderId="0" xfId="0" applyAlignment="1">
      <alignment horizontal="center" wrapText="1"/>
    </xf>
    <xf numFmtId="0" fontId="0" fillId="0" borderId="11"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4" xfId="0" applyBorder="1" applyAlignment="1">
      <alignment horizontal="center" wrapText="1"/>
    </xf>
    <xf numFmtId="0" fontId="1" fillId="6" borderId="6" xfId="0" applyFont="1" applyFill="1" applyBorder="1" applyAlignment="1">
      <alignment horizontal="center" wrapText="1"/>
    </xf>
    <xf numFmtId="0" fontId="1" fillId="6" borderId="5" xfId="0" applyFont="1" applyFill="1" applyBorder="1" applyAlignment="1">
      <alignment horizontal="center" wrapText="1"/>
    </xf>
    <xf numFmtId="0" fontId="1" fillId="6" borderId="7" xfId="0" applyFont="1" applyFill="1" applyBorder="1" applyAlignment="1">
      <alignment horizontal="center" wrapText="1"/>
    </xf>
    <xf numFmtId="0" fontId="1" fillId="6" borderId="10" xfId="0" applyFont="1" applyFill="1" applyBorder="1" applyAlignment="1">
      <alignment horizontal="center" wrapText="1"/>
    </xf>
    <xf numFmtId="0" fontId="1" fillId="6" borderId="0" xfId="0" applyFont="1" applyFill="1" applyAlignment="1">
      <alignment horizontal="center" wrapText="1"/>
    </xf>
    <xf numFmtId="0" fontId="1" fillId="6" borderId="11" xfId="0" applyFont="1" applyFill="1" applyBorder="1" applyAlignment="1">
      <alignment horizontal="center" wrapText="1"/>
    </xf>
    <xf numFmtId="0" fontId="1" fillId="3" borderId="1" xfId="0" applyFont="1"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11" fontId="0" fillId="0" borderId="0" xfId="0" applyNumberFormat="1"/>
    <xf numFmtId="0" fontId="0" fillId="0" borderId="10"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xf>
    <xf numFmtId="11" fontId="0" fillId="0" borderId="0" xfId="0" applyNumberFormat="1" applyBorder="1"/>
    <xf numFmtId="11" fontId="0" fillId="0" borderId="2" xfId="0" applyNumberFormat="1" applyBorder="1"/>
    <xf numFmtId="0" fontId="1" fillId="4" borderId="2" xfId="0" applyFont="1" applyFill="1" applyBorder="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1" fillId="5"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0" fillId="0" borderId="0" xfId="0" applyAlignment="1"/>
    <xf numFmtId="0" fontId="1" fillId="4" borderId="3" xfId="0" applyFont="1" applyFill="1" applyBorder="1" applyAlignment="1">
      <alignment horizontal="center"/>
    </xf>
    <xf numFmtId="0" fontId="1" fillId="5" borderId="3" xfId="0" applyFont="1" applyFill="1" applyBorder="1" applyAlignment="1">
      <alignment horizontal="center"/>
    </xf>
    <xf numFmtId="0" fontId="1" fillId="3" borderId="3" xfId="0" applyFont="1" applyFill="1" applyBorder="1" applyAlignment="1">
      <alignment horizontal="center"/>
    </xf>
    <xf numFmtId="0" fontId="1" fillId="5"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xf>
    <xf numFmtId="0" fontId="1" fillId="7" borderId="3" xfId="0" applyFont="1" applyFill="1" applyBorder="1" applyAlignment="1">
      <alignment horizontal="center"/>
    </xf>
    <xf numFmtId="0" fontId="1" fillId="0" borderId="0" xfId="0" applyFont="1" applyFill="1" applyAlignment="1"/>
    <xf numFmtId="0" fontId="0" fillId="0" borderId="0" xfId="0" applyAlignment="1">
      <alignment textRotation="90"/>
    </xf>
    <xf numFmtId="0" fontId="0" fillId="0" borderId="0" xfId="0" applyBorder="1"/>
    <xf numFmtId="0" fontId="1" fillId="0" borderId="0" xfId="0" applyFont="1" applyFill="1" applyBorder="1" applyAlignment="1"/>
    <xf numFmtId="0" fontId="0" fillId="0" borderId="12" xfId="0" applyBorder="1"/>
    <xf numFmtId="0" fontId="0" fillId="0" borderId="13" xfId="0" applyBorder="1"/>
    <xf numFmtId="0" fontId="3" fillId="0" borderId="13" xfId="0" applyFont="1" applyBorder="1" applyAlignment="1">
      <alignment horizontal="center" vertical="center"/>
    </xf>
    <xf numFmtId="0" fontId="0" fillId="0" borderId="14" xfId="0" applyBorder="1"/>
    <xf numFmtId="0" fontId="0" fillId="0" borderId="15" xfId="0" applyBorder="1"/>
    <xf numFmtId="0" fontId="0" fillId="0" borderId="16" xfId="0" applyBorder="1"/>
    <xf numFmtId="0" fontId="1" fillId="4" borderId="15" xfId="0" applyFont="1" applyFill="1" applyBorder="1" applyAlignment="1">
      <alignment horizontal="center" vertical="center" textRotation="90"/>
    </xf>
    <xf numFmtId="0" fontId="1" fillId="0" borderId="15" xfId="0" applyFont="1" applyFill="1" applyBorder="1" applyAlignment="1"/>
    <xf numFmtId="0" fontId="1" fillId="5" borderId="15" xfId="0" applyFont="1" applyFill="1" applyBorder="1" applyAlignment="1">
      <alignment horizontal="center" vertical="center" textRotation="90"/>
    </xf>
    <xf numFmtId="0" fontId="1" fillId="3" borderId="15" xfId="0" applyFont="1" applyFill="1" applyBorder="1" applyAlignment="1">
      <alignment horizontal="center" vertical="center" textRotation="90"/>
    </xf>
    <xf numFmtId="0" fontId="1" fillId="7" borderId="15" xfId="0" applyFont="1" applyFill="1" applyBorder="1" applyAlignment="1">
      <alignment horizontal="center" vertical="center" textRotation="90"/>
    </xf>
    <xf numFmtId="0" fontId="0" fillId="0" borderId="17" xfId="0" applyBorder="1"/>
    <xf numFmtId="0" fontId="0" fillId="0" borderId="18" xfId="0" applyBorder="1"/>
    <xf numFmtId="0" fontId="0" fillId="0" borderId="19" xfId="0" applyBorder="1"/>
    <xf numFmtId="11" fontId="0" fillId="0" borderId="0" xfId="0" applyNumberFormat="1" applyAlignment="1">
      <alignment horizontal="center" vertical="center"/>
    </xf>
    <xf numFmtId="11" fontId="0" fillId="0" borderId="2" xfId="0" applyNumberFormat="1" applyBorder="1" applyAlignment="1">
      <alignment horizontal="center" vertical="center"/>
    </xf>
    <xf numFmtId="11" fontId="0" fillId="0" borderId="0" xfId="0" applyNumberFormat="1" applyBorder="1" applyAlignment="1">
      <alignment horizontal="center" vertical="center"/>
    </xf>
    <xf numFmtId="0" fontId="1" fillId="7" borderId="17"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colors>
    <mruColors>
      <color rgb="FFF52B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Black</a:t>
            </a:r>
            <a:r>
              <a:rPr lang="en-AU" baseline="0">
                <a:solidFill>
                  <a:schemeClr val="tx1"/>
                </a:solidFill>
              </a:rPr>
              <a:t> Ballpoint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0"/>
          <c:order val="0"/>
          <c:tx>
            <c:v>Copy Paper</c:v>
          </c:tx>
          <c:spPr>
            <a:ln w="25400" cap="rnd">
              <a:noFill/>
              <a:round/>
            </a:ln>
            <a:effectLst/>
          </c:spPr>
          <c:marker>
            <c:symbol val="circle"/>
            <c:size val="5"/>
            <c:spPr>
              <a:solidFill>
                <a:srgbClr val="00B0F0"/>
              </a:solidFill>
              <a:ln w="9525">
                <a:solidFill>
                  <a:srgbClr val="00B0F0"/>
                </a:solidFill>
              </a:ln>
              <a:effectLst/>
            </c:spPr>
          </c:marker>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Analysis'!$C$44:$C$51</c:f>
              <c:numCache>
                <c:formatCode>General</c:formatCode>
                <c:ptCount val="8"/>
                <c:pt idx="0">
                  <c:v>0.31081850295491448</c:v>
                </c:pt>
                <c:pt idx="1">
                  <c:v>0.68030812324929979</c:v>
                </c:pt>
                <c:pt idx="2">
                  <c:v>0.73249869715327998</c:v>
                </c:pt>
                <c:pt idx="3">
                  <c:v>0.79072434775360512</c:v>
                </c:pt>
                <c:pt idx="4">
                  <c:v>0.93982343116201383</c:v>
                </c:pt>
                <c:pt idx="5">
                  <c:v>0.90383087189585376</c:v>
                </c:pt>
                <c:pt idx="6">
                  <c:v>1.2002211537535976</c:v>
                </c:pt>
                <c:pt idx="7">
                  <c:v>1.147588266232334</c:v>
                </c:pt>
              </c:numCache>
            </c:numRef>
          </c:yVal>
          <c:smooth val="0"/>
          <c:extLst>
            <c:ext xmlns:c16="http://schemas.microsoft.com/office/drawing/2014/chart" uri="{C3380CC4-5D6E-409C-BE32-E72D297353CC}">
              <c16:uniqueId val="{00000000-7C53-49A8-9C9F-3BAE9689B0DA}"/>
            </c:ext>
          </c:extLst>
        </c:ser>
        <c:ser>
          <c:idx val="1"/>
          <c:order val="1"/>
          <c:tx>
            <c:v>Recycled Paper</c:v>
          </c:tx>
          <c:spPr>
            <a:ln w="25400" cap="rnd">
              <a:noFill/>
              <a:round/>
            </a:ln>
            <a:effectLst/>
          </c:spPr>
          <c:marker>
            <c:symbol val="circle"/>
            <c:size val="5"/>
            <c:spPr>
              <a:solidFill>
                <a:srgbClr val="92D050"/>
              </a:solidFill>
              <a:ln w="9525">
                <a:solidFill>
                  <a:srgbClr val="92D050"/>
                </a:solidFill>
              </a:ln>
              <a:effectLst/>
            </c:spPr>
          </c:marker>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Analysis'!$F$44:$F$51</c:f>
              <c:numCache>
                <c:formatCode>General</c:formatCode>
                <c:ptCount val="8"/>
                <c:pt idx="0">
                  <c:v>0.3686359057091293</c:v>
                </c:pt>
                <c:pt idx="1">
                  <c:v>0.61057665260196903</c:v>
                </c:pt>
                <c:pt idx="2">
                  <c:v>0.69347573404890095</c:v>
                </c:pt>
                <c:pt idx="3">
                  <c:v>0.80270148531018093</c:v>
                </c:pt>
                <c:pt idx="4">
                  <c:v>0.75443470509582522</c:v>
                </c:pt>
                <c:pt idx="5">
                  <c:v>0.78745608164631076</c:v>
                </c:pt>
                <c:pt idx="6">
                  <c:v>1.0689551861678126</c:v>
                </c:pt>
                <c:pt idx="7">
                  <c:v>1.0088855923223639</c:v>
                </c:pt>
              </c:numCache>
            </c:numRef>
          </c:yVal>
          <c:smooth val="0"/>
          <c:extLst>
            <c:ext xmlns:c16="http://schemas.microsoft.com/office/drawing/2014/chart" uri="{C3380CC4-5D6E-409C-BE32-E72D297353CC}">
              <c16:uniqueId val="{00000003-7C53-49A8-9C9F-3BAE9689B0DA}"/>
            </c:ext>
          </c:extLst>
        </c:ser>
        <c:ser>
          <c:idx val="2"/>
          <c:order val="2"/>
          <c:tx>
            <c:v>Note Paper</c:v>
          </c:tx>
          <c:spPr>
            <a:ln w="25400" cap="rnd">
              <a:noFill/>
              <a:round/>
            </a:ln>
            <a:effectLst/>
          </c:spPr>
          <c:marker>
            <c:symbol val="circle"/>
            <c:size val="5"/>
            <c:spPr>
              <a:solidFill>
                <a:srgbClr val="FFC000"/>
              </a:solidFill>
              <a:ln w="9525">
                <a:solidFill>
                  <a:srgbClr val="FFC000"/>
                </a:solidFill>
              </a:ln>
              <a:effectLst/>
            </c:spPr>
          </c:marker>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Analysis'!$I$44:$I$51</c:f>
              <c:numCache>
                <c:formatCode>General</c:formatCode>
                <c:ptCount val="8"/>
                <c:pt idx="0">
                  <c:v>0.36713483648967521</c:v>
                </c:pt>
                <c:pt idx="1">
                  <c:v>0.74426854666216358</c:v>
                </c:pt>
                <c:pt idx="2">
                  <c:v>0.84285454498220458</c:v>
                </c:pt>
                <c:pt idx="3">
                  <c:v>0.76717770591288381</c:v>
                </c:pt>
                <c:pt idx="4">
                  <c:v>0.9425321172893989</c:v>
                </c:pt>
                <c:pt idx="5">
                  <c:v>1.1653439153439153</c:v>
                </c:pt>
                <c:pt idx="6">
                  <c:v>1.0849528971480191</c:v>
                </c:pt>
                <c:pt idx="7">
                  <c:v>1.32752688172043</c:v>
                </c:pt>
              </c:numCache>
            </c:numRef>
          </c:yVal>
          <c:smooth val="0"/>
          <c:extLst>
            <c:ext xmlns:c16="http://schemas.microsoft.com/office/drawing/2014/chart" uri="{C3380CC4-5D6E-409C-BE32-E72D297353CC}">
              <c16:uniqueId val="{00000004-7C53-49A8-9C9F-3BAE9689B0DA}"/>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Average</a:t>
                </a:r>
                <a:r>
                  <a:rPr lang="en-AU" baseline="0">
                    <a:solidFill>
                      <a:schemeClr val="tx1"/>
                    </a:solidFill>
                  </a:rPr>
                  <a:t> Ratio of Peaks A/B</a:t>
                </a:r>
                <a:endParaRPr lang="en-AU">
                  <a:solidFill>
                    <a:schemeClr val="tx1"/>
                  </a:solidFill>
                </a:endParaRPr>
              </a:p>
            </c:rich>
          </c:tx>
          <c:layout>
            <c:manualLayout>
              <c:xMode val="edge"/>
              <c:yMode val="edge"/>
              <c:x val="1.9289667691173601E-2"/>
              <c:y val="0.209448166173872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AU"/>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legend>
      <c:legendPos val="r"/>
      <c:layout>
        <c:manualLayout>
          <c:xMode val="edge"/>
          <c:yMode val="edge"/>
          <c:x val="0.83585337758701028"/>
          <c:y val="0.39622895622895621"/>
          <c:w val="0.15144779917061019"/>
          <c:h val="0.216478787878787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Blue Ballpoint</a:t>
            </a:r>
            <a:endParaRPr lang="en-AU" baseline="0">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AU"/>
        </a:p>
      </c:txPr>
    </c:title>
    <c:autoTitleDeleted val="0"/>
    <c:plotArea>
      <c:layout/>
      <c:scatterChart>
        <c:scatterStyle val="lineMarker"/>
        <c:varyColors val="0"/>
        <c:ser>
          <c:idx val="0"/>
          <c:order val="0"/>
          <c:tx>
            <c:v>Copy Paper</c:v>
          </c:tx>
          <c:spPr>
            <a:ln w="25400" cap="rnd">
              <a:noFill/>
              <a:round/>
            </a:ln>
            <a:effectLst/>
          </c:spPr>
          <c:marker>
            <c:symbol val="circle"/>
            <c:size val="5"/>
            <c:spPr>
              <a:solidFill>
                <a:srgbClr val="00B0F0"/>
              </a:solidFill>
              <a:ln w="9525">
                <a:solidFill>
                  <a:srgbClr val="00B0F0"/>
                </a:solidFill>
              </a:ln>
              <a:effectLst/>
            </c:spPr>
          </c:marker>
          <c:errBars>
            <c:errDir val="y"/>
            <c:errBarType val="both"/>
            <c:errValType val="cust"/>
            <c:noEndCap val="0"/>
            <c:plus>
              <c:numRef>
                <c:f>'Raman Error Analysis'!$D$7:$D$14</c:f>
                <c:numCache>
                  <c:formatCode>General</c:formatCode>
                  <c:ptCount val="8"/>
                  <c:pt idx="0">
                    <c:v>3.0687975323711491E-2</c:v>
                  </c:pt>
                  <c:pt idx="1">
                    <c:v>1.4512116195571443E-2</c:v>
                  </c:pt>
                  <c:pt idx="2">
                    <c:v>2.3125116389449047E-2</c:v>
                  </c:pt>
                  <c:pt idx="3">
                    <c:v>6.1253621707378539E-2</c:v>
                  </c:pt>
                  <c:pt idx="4">
                    <c:v>3.1914645246508389E-2</c:v>
                  </c:pt>
                  <c:pt idx="5">
                    <c:v>0.12286359955447558</c:v>
                  </c:pt>
                  <c:pt idx="6">
                    <c:v>7.4465147044357666E-2</c:v>
                  </c:pt>
                  <c:pt idx="7">
                    <c:v>2.9007575426865172E-2</c:v>
                  </c:pt>
                </c:numCache>
              </c:numRef>
            </c:plus>
            <c:minus>
              <c:numRef>
                <c:f>'Raman Error Analysis'!$D$7:$D$14</c:f>
                <c:numCache>
                  <c:formatCode>General</c:formatCode>
                  <c:ptCount val="8"/>
                  <c:pt idx="0">
                    <c:v>3.0687975323711491E-2</c:v>
                  </c:pt>
                  <c:pt idx="1">
                    <c:v>1.4512116195571443E-2</c:v>
                  </c:pt>
                  <c:pt idx="2">
                    <c:v>2.3125116389449047E-2</c:v>
                  </c:pt>
                  <c:pt idx="3">
                    <c:v>6.1253621707378539E-2</c:v>
                  </c:pt>
                  <c:pt idx="4">
                    <c:v>3.1914645246508389E-2</c:v>
                  </c:pt>
                  <c:pt idx="5">
                    <c:v>0.12286359955447558</c:v>
                  </c:pt>
                  <c:pt idx="6">
                    <c:v>7.4465147044357666E-2</c:v>
                  </c:pt>
                  <c:pt idx="7">
                    <c:v>2.9007575426865172E-2</c:v>
                  </c:pt>
                </c:numCache>
              </c:numRef>
            </c:minus>
            <c:spPr>
              <a:noFill/>
              <a:ln w="9525" cap="flat" cmpd="sng" algn="ctr">
                <a:solidFill>
                  <a:schemeClr val="tx1">
                    <a:lumMod val="65000"/>
                    <a:lumOff val="35000"/>
                  </a:schemeClr>
                </a:solidFill>
                <a:round/>
              </a:ln>
              <a:effectLst/>
            </c:spPr>
          </c:errBars>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Analysis'!$D$44:$D$51</c:f>
              <c:numCache>
                <c:formatCode>General</c:formatCode>
                <c:ptCount val="8"/>
                <c:pt idx="0">
                  <c:v>0.42518873835667731</c:v>
                </c:pt>
                <c:pt idx="1">
                  <c:v>0.42773667658481901</c:v>
                </c:pt>
                <c:pt idx="2">
                  <c:v>0.56803965265503731</c:v>
                </c:pt>
                <c:pt idx="3">
                  <c:v>0.52691881494490789</c:v>
                </c:pt>
                <c:pt idx="4">
                  <c:v>0.69332183292346006</c:v>
                </c:pt>
                <c:pt idx="5">
                  <c:v>0.80503126587232199</c:v>
                </c:pt>
                <c:pt idx="6">
                  <c:v>0.78839201764846101</c:v>
                </c:pt>
                <c:pt idx="7">
                  <c:v>0.77658762748118593</c:v>
                </c:pt>
              </c:numCache>
            </c:numRef>
          </c:yVal>
          <c:smooth val="0"/>
          <c:extLst>
            <c:ext xmlns:c16="http://schemas.microsoft.com/office/drawing/2014/chart" uri="{C3380CC4-5D6E-409C-BE32-E72D297353CC}">
              <c16:uniqueId val="{00000000-5AB9-45A5-98D9-1D367484EDD0}"/>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Average</a:t>
                </a:r>
                <a:r>
                  <a:rPr lang="en-AU" baseline="0">
                    <a:solidFill>
                      <a:schemeClr val="tx1"/>
                    </a:solidFill>
                  </a:rPr>
                  <a:t> Ratio of Peaks A/B</a:t>
                </a:r>
                <a:endParaRPr lang="en-AU">
                  <a:solidFill>
                    <a:schemeClr val="tx1"/>
                  </a:solidFill>
                </a:endParaRPr>
              </a:p>
            </c:rich>
          </c:tx>
          <c:layout>
            <c:manualLayout>
              <c:xMode val="edge"/>
              <c:yMode val="edge"/>
              <c:x val="1.9289667691173601E-2"/>
              <c:y val="0.209448166173872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AU"/>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Blue Ballpoint</a:t>
            </a:r>
            <a:endParaRPr lang="en-AU" baseline="0">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AU"/>
        </a:p>
      </c:txPr>
    </c:title>
    <c:autoTitleDeleted val="0"/>
    <c:plotArea>
      <c:layout/>
      <c:scatterChart>
        <c:scatterStyle val="lineMarker"/>
        <c:varyColors val="0"/>
        <c:ser>
          <c:idx val="1"/>
          <c:order val="0"/>
          <c:tx>
            <c:v>Recycled Paper</c:v>
          </c:tx>
          <c:spPr>
            <a:ln w="25400" cap="rnd">
              <a:noFill/>
              <a:round/>
            </a:ln>
            <a:effectLst/>
          </c:spPr>
          <c:marker>
            <c:symbol val="circle"/>
            <c:size val="5"/>
            <c:spPr>
              <a:solidFill>
                <a:srgbClr val="92D050"/>
              </a:solidFill>
              <a:ln w="9525">
                <a:solidFill>
                  <a:srgbClr val="92D050"/>
                </a:solidFill>
              </a:ln>
              <a:effectLst/>
            </c:spPr>
          </c:marker>
          <c:errBars>
            <c:errDir val="y"/>
            <c:errBarType val="both"/>
            <c:errValType val="cust"/>
            <c:noEndCap val="0"/>
            <c:plus>
              <c:numRef>
                <c:f>'Raman Error Analysis'!$G$7:$G$14</c:f>
                <c:numCache>
                  <c:formatCode>General</c:formatCode>
                  <c:ptCount val="8"/>
                  <c:pt idx="0">
                    <c:v>3.4288721488365877E-2</c:v>
                  </c:pt>
                  <c:pt idx="1">
                    <c:v>3.1927759620173267E-2</c:v>
                  </c:pt>
                  <c:pt idx="2">
                    <c:v>6.0491694997255194E-2</c:v>
                  </c:pt>
                  <c:pt idx="3">
                    <c:v>2.4475393635436968E-2</c:v>
                  </c:pt>
                  <c:pt idx="4">
                    <c:v>4.1145574585862404E-2</c:v>
                  </c:pt>
                  <c:pt idx="5">
                    <c:v>6.2303420761773767E-2</c:v>
                  </c:pt>
                  <c:pt idx="6">
                    <c:v>3.0063300361791879E-2</c:v>
                  </c:pt>
                  <c:pt idx="7">
                    <c:v>5.6233196449290507E-2</c:v>
                  </c:pt>
                </c:numCache>
              </c:numRef>
            </c:plus>
            <c:minus>
              <c:numRef>
                <c:f>'Raman Error Analysis'!$G$7:$G$14</c:f>
                <c:numCache>
                  <c:formatCode>General</c:formatCode>
                  <c:ptCount val="8"/>
                  <c:pt idx="0">
                    <c:v>3.4288721488365877E-2</c:v>
                  </c:pt>
                  <c:pt idx="1">
                    <c:v>3.1927759620173267E-2</c:v>
                  </c:pt>
                  <c:pt idx="2">
                    <c:v>6.0491694997255194E-2</c:v>
                  </c:pt>
                  <c:pt idx="3">
                    <c:v>2.4475393635436968E-2</c:v>
                  </c:pt>
                  <c:pt idx="4">
                    <c:v>4.1145574585862404E-2</c:v>
                  </c:pt>
                  <c:pt idx="5">
                    <c:v>6.2303420761773767E-2</c:v>
                  </c:pt>
                  <c:pt idx="6">
                    <c:v>3.0063300361791879E-2</c:v>
                  </c:pt>
                  <c:pt idx="7">
                    <c:v>5.6233196449290507E-2</c:v>
                  </c:pt>
                </c:numCache>
              </c:numRef>
            </c:minus>
            <c:spPr>
              <a:noFill/>
              <a:ln w="9525" cap="flat" cmpd="sng" algn="ctr">
                <a:solidFill>
                  <a:schemeClr val="tx1">
                    <a:lumMod val="65000"/>
                    <a:lumOff val="35000"/>
                  </a:schemeClr>
                </a:solidFill>
                <a:round/>
              </a:ln>
              <a:effectLst/>
            </c:spPr>
          </c:errBars>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Analysis'!$G$44:$G$51</c:f>
              <c:numCache>
                <c:formatCode>General</c:formatCode>
                <c:ptCount val="8"/>
                <c:pt idx="0">
                  <c:v>0.41156842423457268</c:v>
                </c:pt>
                <c:pt idx="1">
                  <c:v>0.47064853502192933</c:v>
                </c:pt>
                <c:pt idx="2">
                  <c:v>0.61059499661933747</c:v>
                </c:pt>
                <c:pt idx="3">
                  <c:v>0.59623857623857623</c:v>
                </c:pt>
                <c:pt idx="4">
                  <c:v>0.66602052777539533</c:v>
                </c:pt>
                <c:pt idx="5">
                  <c:v>0.69818699818699814</c:v>
                </c:pt>
                <c:pt idx="6">
                  <c:v>0.65216774328884941</c:v>
                </c:pt>
                <c:pt idx="7">
                  <c:v>0.84366334412967359</c:v>
                </c:pt>
              </c:numCache>
            </c:numRef>
          </c:yVal>
          <c:smooth val="0"/>
          <c:extLst>
            <c:ext xmlns:c16="http://schemas.microsoft.com/office/drawing/2014/chart" uri="{C3380CC4-5D6E-409C-BE32-E72D297353CC}">
              <c16:uniqueId val="{00000001-BCEA-4BCC-A557-230866DCD98C}"/>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Average</a:t>
                </a:r>
                <a:r>
                  <a:rPr lang="en-AU" baseline="0">
                    <a:solidFill>
                      <a:schemeClr val="tx1"/>
                    </a:solidFill>
                  </a:rPr>
                  <a:t> Ratio of Peaks A/B</a:t>
                </a:r>
                <a:endParaRPr lang="en-AU">
                  <a:solidFill>
                    <a:schemeClr val="tx1"/>
                  </a:solidFill>
                </a:endParaRPr>
              </a:p>
            </c:rich>
          </c:tx>
          <c:layout>
            <c:manualLayout>
              <c:xMode val="edge"/>
              <c:yMode val="edge"/>
              <c:x val="1.9289667691173601E-2"/>
              <c:y val="0.209448166173872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AU"/>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Blue Ballpoint</a:t>
            </a:r>
            <a:endParaRPr lang="en-AU" baseline="0">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AU"/>
        </a:p>
      </c:txPr>
    </c:title>
    <c:autoTitleDeleted val="0"/>
    <c:plotArea>
      <c:layout/>
      <c:scatterChart>
        <c:scatterStyle val="lineMarker"/>
        <c:varyColors val="0"/>
        <c:ser>
          <c:idx val="2"/>
          <c:order val="0"/>
          <c:tx>
            <c:v>Note Paper</c:v>
          </c:tx>
          <c:spPr>
            <a:ln w="25400" cap="rnd">
              <a:noFill/>
              <a:round/>
            </a:ln>
            <a:effectLst/>
          </c:spPr>
          <c:marker>
            <c:symbol val="circle"/>
            <c:size val="5"/>
            <c:spPr>
              <a:solidFill>
                <a:srgbClr val="FFC000"/>
              </a:solidFill>
              <a:ln w="9525">
                <a:solidFill>
                  <a:srgbClr val="FFC000"/>
                </a:solidFill>
              </a:ln>
              <a:effectLst/>
            </c:spPr>
          </c:marker>
          <c:errBars>
            <c:errDir val="y"/>
            <c:errBarType val="both"/>
            <c:errValType val="cust"/>
            <c:noEndCap val="0"/>
            <c:plus>
              <c:numRef>
                <c:f>'Raman Error Analysis'!$J$7:$J$14</c:f>
                <c:numCache>
                  <c:formatCode>General</c:formatCode>
                  <c:ptCount val="8"/>
                  <c:pt idx="0">
                    <c:v>1.5180877371225365E-2</c:v>
                  </c:pt>
                  <c:pt idx="1">
                    <c:v>2.4560009647458875E-2</c:v>
                  </c:pt>
                  <c:pt idx="2">
                    <c:v>2.9196208085617452E-2</c:v>
                  </c:pt>
                  <c:pt idx="3">
                    <c:v>4.4600911783538907E-2</c:v>
                  </c:pt>
                  <c:pt idx="4">
                    <c:v>3.9090142452130813E-2</c:v>
                  </c:pt>
                  <c:pt idx="5">
                    <c:v>0.10421997802380219</c:v>
                  </c:pt>
                  <c:pt idx="6">
                    <c:v>2.6354847926326815E-2</c:v>
                  </c:pt>
                  <c:pt idx="7">
                    <c:v>8.0534743568154474E-2</c:v>
                  </c:pt>
                </c:numCache>
              </c:numRef>
            </c:plus>
            <c:minus>
              <c:numRef>
                <c:f>'Raman Error Analysis'!$J$7:$J$14</c:f>
                <c:numCache>
                  <c:formatCode>General</c:formatCode>
                  <c:ptCount val="8"/>
                  <c:pt idx="0">
                    <c:v>1.5180877371225365E-2</c:v>
                  </c:pt>
                  <c:pt idx="1">
                    <c:v>2.4560009647458875E-2</c:v>
                  </c:pt>
                  <c:pt idx="2">
                    <c:v>2.9196208085617452E-2</c:v>
                  </c:pt>
                  <c:pt idx="3">
                    <c:v>4.4600911783538907E-2</c:v>
                  </c:pt>
                  <c:pt idx="4">
                    <c:v>3.9090142452130813E-2</c:v>
                  </c:pt>
                  <c:pt idx="5">
                    <c:v>0.10421997802380219</c:v>
                  </c:pt>
                  <c:pt idx="6">
                    <c:v>2.6354847926326815E-2</c:v>
                  </c:pt>
                  <c:pt idx="7">
                    <c:v>8.0534743568154474E-2</c:v>
                  </c:pt>
                </c:numCache>
              </c:numRef>
            </c:minus>
            <c:spPr>
              <a:noFill/>
              <a:ln w="9525" cap="flat" cmpd="sng" algn="ctr">
                <a:solidFill>
                  <a:schemeClr val="tx1">
                    <a:lumMod val="65000"/>
                    <a:lumOff val="35000"/>
                  </a:schemeClr>
                </a:solidFill>
                <a:round/>
              </a:ln>
              <a:effectLst/>
            </c:spPr>
          </c:errBars>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Analysis'!$J$44:$J$51</c:f>
              <c:numCache>
                <c:formatCode>General</c:formatCode>
                <c:ptCount val="8"/>
                <c:pt idx="0">
                  <c:v>0.42205423337921705</c:v>
                </c:pt>
                <c:pt idx="1">
                  <c:v>0.5468783247782697</c:v>
                </c:pt>
                <c:pt idx="2">
                  <c:v>0.453183984720682</c:v>
                </c:pt>
                <c:pt idx="3">
                  <c:v>0.51851066636514398</c:v>
                </c:pt>
                <c:pt idx="4">
                  <c:v>0.59361270212894446</c:v>
                </c:pt>
                <c:pt idx="5">
                  <c:v>0.86225460982742541</c:v>
                </c:pt>
                <c:pt idx="6">
                  <c:v>0.76572372187491899</c:v>
                </c:pt>
                <c:pt idx="7">
                  <c:v>0.97935082307563948</c:v>
                </c:pt>
              </c:numCache>
            </c:numRef>
          </c:yVal>
          <c:smooth val="0"/>
          <c:extLst>
            <c:ext xmlns:c16="http://schemas.microsoft.com/office/drawing/2014/chart" uri="{C3380CC4-5D6E-409C-BE32-E72D297353CC}">
              <c16:uniqueId val="{00000002-52CA-444F-A80E-1E2EDFD84D98}"/>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Average</a:t>
                </a:r>
                <a:r>
                  <a:rPr lang="en-AU" baseline="0">
                    <a:solidFill>
                      <a:schemeClr val="tx1"/>
                    </a:solidFill>
                  </a:rPr>
                  <a:t> Ratio of Peaks A/B</a:t>
                </a:r>
                <a:endParaRPr lang="en-AU">
                  <a:solidFill>
                    <a:schemeClr val="tx1"/>
                  </a:solidFill>
                </a:endParaRPr>
              </a:p>
            </c:rich>
          </c:tx>
          <c:layout>
            <c:manualLayout>
              <c:xMode val="edge"/>
              <c:yMode val="edge"/>
              <c:x val="1.9289667691173601E-2"/>
              <c:y val="0.209448166173872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AU"/>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Data'!$K$9:$K$16</c:f>
              <c:strCache>
                <c:ptCount val="8"/>
                <c:pt idx="0">
                  <c:v>1.52E+03</c:v>
                </c:pt>
                <c:pt idx="1">
                  <c:v>2.15E+02</c:v>
                </c:pt>
                <c:pt idx="2">
                  <c:v>9.26E+01</c:v>
                </c:pt>
                <c:pt idx="3">
                  <c:v>4.58E+01</c:v>
                </c:pt>
                <c:pt idx="4">
                  <c:v>3.43E+01</c:v>
                </c:pt>
                <c:pt idx="5">
                  <c:v>9.13E+00</c:v>
                </c:pt>
                <c:pt idx="6">
                  <c:v>1.26E+01</c:v>
                </c:pt>
                <c:pt idx="7">
                  <c:v>6.87E+00</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Data'!$J$9:$J$16</c:f>
              <c:numCache>
                <c:formatCode>General</c:formatCode>
                <c:ptCount val="8"/>
                <c:pt idx="0">
                  <c:v>0</c:v>
                </c:pt>
                <c:pt idx="1">
                  <c:v>0.25</c:v>
                </c:pt>
                <c:pt idx="2">
                  <c:v>0.5</c:v>
                </c:pt>
                <c:pt idx="3">
                  <c:v>0.75</c:v>
                </c:pt>
                <c:pt idx="4">
                  <c:v>1</c:v>
                </c:pt>
                <c:pt idx="5">
                  <c:v>2</c:v>
                </c:pt>
                <c:pt idx="6">
                  <c:v>3</c:v>
                </c:pt>
                <c:pt idx="7">
                  <c:v>4</c:v>
                </c:pt>
              </c:numCache>
            </c:numRef>
          </c:xVal>
          <c:yVal>
            <c:numRef>
              <c:f>'ToF-SIMS Raw Data'!$K$9:$K$16</c:f>
              <c:numCache>
                <c:formatCode>0.00E+00</c:formatCode>
                <c:ptCount val="8"/>
                <c:pt idx="0">
                  <c:v>1520</c:v>
                </c:pt>
                <c:pt idx="1">
                  <c:v>215</c:v>
                </c:pt>
                <c:pt idx="2">
                  <c:v>92.6</c:v>
                </c:pt>
                <c:pt idx="3">
                  <c:v>45.800000000000004</c:v>
                </c:pt>
                <c:pt idx="4">
                  <c:v>34.299999999999997</c:v>
                </c:pt>
                <c:pt idx="5">
                  <c:v>9.129999999999999</c:v>
                </c:pt>
                <c:pt idx="6">
                  <c:v>12.6</c:v>
                </c:pt>
                <c:pt idx="7">
                  <c:v>6.87</c:v>
                </c:pt>
              </c:numCache>
            </c:numRef>
          </c:yVal>
          <c:smooth val="0"/>
          <c:extLst>
            <c:ext xmlns:c16="http://schemas.microsoft.com/office/drawing/2014/chart" uri="{C3380CC4-5D6E-409C-BE32-E72D297353CC}">
              <c16:uniqueId val="{00000000-69C0-4D05-B42E-D6B9ACE1BAB1}"/>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Data'!$L$9:$L$16</c:f>
              <c:strCache>
                <c:ptCount val="8"/>
                <c:pt idx="0">
                  <c:v>1.46E+03</c:v>
                </c:pt>
                <c:pt idx="1">
                  <c:v>4.29E+02</c:v>
                </c:pt>
                <c:pt idx="2">
                  <c:v>2.16E+02</c:v>
                </c:pt>
                <c:pt idx="3">
                  <c:v>1.51E+02</c:v>
                </c:pt>
                <c:pt idx="4">
                  <c:v>1.15E+02</c:v>
                </c:pt>
                <c:pt idx="5">
                  <c:v>2.66E+01</c:v>
                </c:pt>
                <c:pt idx="6">
                  <c:v>8.08E+00</c:v>
                </c:pt>
                <c:pt idx="7">
                  <c:v>1.85E+01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Data'!$J$9:$J$16</c:f>
              <c:numCache>
                <c:formatCode>General</c:formatCode>
                <c:ptCount val="8"/>
                <c:pt idx="0">
                  <c:v>0</c:v>
                </c:pt>
                <c:pt idx="1">
                  <c:v>0.25</c:v>
                </c:pt>
                <c:pt idx="2">
                  <c:v>0.5</c:v>
                </c:pt>
                <c:pt idx="3">
                  <c:v>0.75</c:v>
                </c:pt>
                <c:pt idx="4">
                  <c:v>1</c:v>
                </c:pt>
                <c:pt idx="5">
                  <c:v>2</c:v>
                </c:pt>
                <c:pt idx="6">
                  <c:v>3</c:v>
                </c:pt>
                <c:pt idx="7">
                  <c:v>4</c:v>
                </c:pt>
              </c:numCache>
            </c:numRef>
          </c:xVal>
          <c:yVal>
            <c:numRef>
              <c:f>'ToF-SIMS Raw Data'!$L$9:$L$16</c:f>
              <c:numCache>
                <c:formatCode>0.00E+00</c:formatCode>
                <c:ptCount val="8"/>
                <c:pt idx="0">
                  <c:v>1460</c:v>
                </c:pt>
                <c:pt idx="1">
                  <c:v>429.00000000000006</c:v>
                </c:pt>
                <c:pt idx="2">
                  <c:v>216</c:v>
                </c:pt>
                <c:pt idx="3">
                  <c:v>151</c:v>
                </c:pt>
                <c:pt idx="4">
                  <c:v>115</c:v>
                </c:pt>
                <c:pt idx="5">
                  <c:v>26.6</c:v>
                </c:pt>
                <c:pt idx="6">
                  <c:v>8.08</c:v>
                </c:pt>
                <c:pt idx="7">
                  <c:v>18.5</c:v>
                </c:pt>
              </c:numCache>
            </c:numRef>
          </c:yVal>
          <c:smooth val="0"/>
          <c:extLst>
            <c:ext xmlns:c16="http://schemas.microsoft.com/office/drawing/2014/chart" uri="{C3380CC4-5D6E-409C-BE32-E72D297353CC}">
              <c16:uniqueId val="{00000000-4B06-49E1-955E-20FA22F53EC0}"/>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Data'!$M$9:$M$16</c:f>
              <c:strCache>
                <c:ptCount val="8"/>
                <c:pt idx="0">
                  <c:v>5.70E+02</c:v>
                </c:pt>
                <c:pt idx="1">
                  <c:v>4.33E+02</c:v>
                </c:pt>
                <c:pt idx="2">
                  <c:v>2.73E+02</c:v>
                </c:pt>
                <c:pt idx="3">
                  <c:v>2.11E+02</c:v>
                </c:pt>
                <c:pt idx="4">
                  <c:v>1.76E+02</c:v>
                </c:pt>
                <c:pt idx="5">
                  <c:v>4.86E+01</c:v>
                </c:pt>
                <c:pt idx="6">
                  <c:v>2.68E+01</c:v>
                </c:pt>
                <c:pt idx="7">
                  <c:v>1.75E+01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Data'!$J$9:$J$16</c:f>
              <c:numCache>
                <c:formatCode>General</c:formatCode>
                <c:ptCount val="8"/>
                <c:pt idx="0">
                  <c:v>0</c:v>
                </c:pt>
                <c:pt idx="1">
                  <c:v>0.25</c:v>
                </c:pt>
                <c:pt idx="2">
                  <c:v>0.5</c:v>
                </c:pt>
                <c:pt idx="3">
                  <c:v>0.75</c:v>
                </c:pt>
                <c:pt idx="4">
                  <c:v>1</c:v>
                </c:pt>
                <c:pt idx="5">
                  <c:v>2</c:v>
                </c:pt>
                <c:pt idx="6">
                  <c:v>3</c:v>
                </c:pt>
                <c:pt idx="7">
                  <c:v>4</c:v>
                </c:pt>
              </c:numCache>
            </c:numRef>
          </c:xVal>
          <c:yVal>
            <c:numRef>
              <c:f>'ToF-SIMS Raw Data'!$M$9:$M$16</c:f>
              <c:numCache>
                <c:formatCode>0.00E+00</c:formatCode>
                <c:ptCount val="8"/>
                <c:pt idx="0">
                  <c:v>570</c:v>
                </c:pt>
                <c:pt idx="1">
                  <c:v>432.99999999999994</c:v>
                </c:pt>
                <c:pt idx="2">
                  <c:v>273</c:v>
                </c:pt>
                <c:pt idx="3">
                  <c:v>211</c:v>
                </c:pt>
                <c:pt idx="4">
                  <c:v>176</c:v>
                </c:pt>
                <c:pt idx="5">
                  <c:v>48.6</c:v>
                </c:pt>
                <c:pt idx="6">
                  <c:v>26.8</c:v>
                </c:pt>
                <c:pt idx="7">
                  <c:v>17.5</c:v>
                </c:pt>
              </c:numCache>
            </c:numRef>
          </c:yVal>
          <c:smooth val="0"/>
          <c:extLst>
            <c:ext xmlns:c16="http://schemas.microsoft.com/office/drawing/2014/chart" uri="{C3380CC4-5D6E-409C-BE32-E72D297353CC}">
              <c16:uniqueId val="{00000000-F547-4318-AA00-EFA767E9C7A4}"/>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Data'!$N$9:$N$16</c:f>
              <c:strCache>
                <c:ptCount val="8"/>
                <c:pt idx="0">
                  <c:v>1.21E+02</c:v>
                </c:pt>
                <c:pt idx="1">
                  <c:v>2.80E+02</c:v>
                </c:pt>
                <c:pt idx="2">
                  <c:v>2.32E+02</c:v>
                </c:pt>
                <c:pt idx="3">
                  <c:v>2.01E+02</c:v>
                </c:pt>
                <c:pt idx="4">
                  <c:v>1.84E+02</c:v>
                </c:pt>
                <c:pt idx="5">
                  <c:v>7.13E+01</c:v>
                </c:pt>
                <c:pt idx="6">
                  <c:v>4.34E+01</c:v>
                </c:pt>
                <c:pt idx="7">
                  <c:v>1.09E+01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Data'!$J$9:$J$16</c:f>
              <c:numCache>
                <c:formatCode>General</c:formatCode>
                <c:ptCount val="8"/>
                <c:pt idx="0">
                  <c:v>0</c:v>
                </c:pt>
                <c:pt idx="1">
                  <c:v>0.25</c:v>
                </c:pt>
                <c:pt idx="2">
                  <c:v>0.5</c:v>
                </c:pt>
                <c:pt idx="3">
                  <c:v>0.75</c:v>
                </c:pt>
                <c:pt idx="4">
                  <c:v>1</c:v>
                </c:pt>
                <c:pt idx="5">
                  <c:v>2</c:v>
                </c:pt>
                <c:pt idx="6">
                  <c:v>3</c:v>
                </c:pt>
                <c:pt idx="7">
                  <c:v>4</c:v>
                </c:pt>
              </c:numCache>
            </c:numRef>
          </c:xVal>
          <c:yVal>
            <c:numRef>
              <c:f>'ToF-SIMS Raw Data'!$N$9:$N$16</c:f>
              <c:numCache>
                <c:formatCode>0.00E+00</c:formatCode>
                <c:ptCount val="8"/>
                <c:pt idx="0">
                  <c:v>120.99999999999999</c:v>
                </c:pt>
                <c:pt idx="1">
                  <c:v>280</c:v>
                </c:pt>
                <c:pt idx="2">
                  <c:v>232</c:v>
                </c:pt>
                <c:pt idx="3">
                  <c:v>201</c:v>
                </c:pt>
                <c:pt idx="4">
                  <c:v>184</c:v>
                </c:pt>
                <c:pt idx="5">
                  <c:v>71.3</c:v>
                </c:pt>
                <c:pt idx="6">
                  <c:v>43.4</c:v>
                </c:pt>
                <c:pt idx="7">
                  <c:v>10.9</c:v>
                </c:pt>
              </c:numCache>
            </c:numRef>
          </c:yVal>
          <c:smooth val="0"/>
          <c:extLst>
            <c:ext xmlns:c16="http://schemas.microsoft.com/office/drawing/2014/chart" uri="{C3380CC4-5D6E-409C-BE32-E72D297353CC}">
              <c16:uniqueId val="{00000000-C95B-42FD-972C-FA98B42EA252}"/>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Data'!$O$9:$O$16</c:f>
              <c:strCache>
                <c:ptCount val="8"/>
                <c:pt idx="0">
                  <c:v>2.60E+01</c:v>
                </c:pt>
                <c:pt idx="1">
                  <c:v>1.05E+02</c:v>
                </c:pt>
                <c:pt idx="2">
                  <c:v>1.11E+02</c:v>
                </c:pt>
                <c:pt idx="3">
                  <c:v>1.12E+02</c:v>
                </c:pt>
                <c:pt idx="4">
                  <c:v>1.13E+02</c:v>
                </c:pt>
                <c:pt idx="5">
                  <c:v>8.35E+01</c:v>
                </c:pt>
                <c:pt idx="6">
                  <c:v>3.60E+01</c:v>
                </c:pt>
                <c:pt idx="7">
                  <c:v>1.25E+01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Data'!$J$9:$J$16</c:f>
              <c:numCache>
                <c:formatCode>General</c:formatCode>
                <c:ptCount val="8"/>
                <c:pt idx="0">
                  <c:v>0</c:v>
                </c:pt>
                <c:pt idx="1">
                  <c:v>0.25</c:v>
                </c:pt>
                <c:pt idx="2">
                  <c:v>0.5</c:v>
                </c:pt>
                <c:pt idx="3">
                  <c:v>0.75</c:v>
                </c:pt>
                <c:pt idx="4">
                  <c:v>1</c:v>
                </c:pt>
                <c:pt idx="5">
                  <c:v>2</c:v>
                </c:pt>
                <c:pt idx="6">
                  <c:v>3</c:v>
                </c:pt>
                <c:pt idx="7">
                  <c:v>4</c:v>
                </c:pt>
              </c:numCache>
            </c:numRef>
          </c:xVal>
          <c:yVal>
            <c:numRef>
              <c:f>'ToF-SIMS Raw Data'!$O$9:$O$16</c:f>
              <c:numCache>
                <c:formatCode>0.00E+00</c:formatCode>
                <c:ptCount val="8"/>
                <c:pt idx="0">
                  <c:v>25.999999999999996</c:v>
                </c:pt>
                <c:pt idx="1">
                  <c:v>105</c:v>
                </c:pt>
                <c:pt idx="2">
                  <c:v>111.00000000000001</c:v>
                </c:pt>
                <c:pt idx="3">
                  <c:v>111.99999999999999</c:v>
                </c:pt>
                <c:pt idx="4">
                  <c:v>112.99999999999999</c:v>
                </c:pt>
                <c:pt idx="5">
                  <c:v>83.5</c:v>
                </c:pt>
                <c:pt idx="6">
                  <c:v>36</c:v>
                </c:pt>
                <c:pt idx="7">
                  <c:v>12.5</c:v>
                </c:pt>
              </c:numCache>
            </c:numRef>
          </c:yVal>
          <c:smooth val="0"/>
          <c:extLst>
            <c:ext xmlns:c16="http://schemas.microsoft.com/office/drawing/2014/chart" uri="{C3380CC4-5D6E-409C-BE32-E72D297353CC}">
              <c16:uniqueId val="{00000000-FF21-464C-9E0D-4C09AA33685A}"/>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Data'!$P$9:$P$16</c:f>
              <c:strCache>
                <c:ptCount val="8"/>
                <c:pt idx="0">
                  <c:v>1.46E+01</c:v>
                </c:pt>
                <c:pt idx="1">
                  <c:v>3.62E+01</c:v>
                </c:pt>
                <c:pt idx="2">
                  <c:v>4.84E+01</c:v>
                </c:pt>
                <c:pt idx="3">
                  <c:v>4.94E+01</c:v>
                </c:pt>
                <c:pt idx="4">
                  <c:v>5.96E+01</c:v>
                </c:pt>
                <c:pt idx="5">
                  <c:v>5.57E+01</c:v>
                </c:pt>
                <c:pt idx="6">
                  <c:v>3.26E+01</c:v>
                </c:pt>
                <c:pt idx="7">
                  <c:v>2.55E+01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Data'!$J$9:$J$16</c:f>
              <c:numCache>
                <c:formatCode>General</c:formatCode>
                <c:ptCount val="8"/>
                <c:pt idx="0">
                  <c:v>0</c:v>
                </c:pt>
                <c:pt idx="1">
                  <c:v>0.25</c:v>
                </c:pt>
                <c:pt idx="2">
                  <c:v>0.5</c:v>
                </c:pt>
                <c:pt idx="3">
                  <c:v>0.75</c:v>
                </c:pt>
                <c:pt idx="4">
                  <c:v>1</c:v>
                </c:pt>
                <c:pt idx="5">
                  <c:v>2</c:v>
                </c:pt>
                <c:pt idx="6">
                  <c:v>3</c:v>
                </c:pt>
                <c:pt idx="7">
                  <c:v>4</c:v>
                </c:pt>
              </c:numCache>
            </c:numRef>
          </c:xVal>
          <c:yVal>
            <c:numRef>
              <c:f>'ToF-SIMS Raw Data'!$P$9:$P$16</c:f>
              <c:numCache>
                <c:formatCode>0.00E+00</c:formatCode>
                <c:ptCount val="8"/>
                <c:pt idx="0">
                  <c:v>14.6</c:v>
                </c:pt>
                <c:pt idx="1">
                  <c:v>36.200000000000003</c:v>
                </c:pt>
                <c:pt idx="2">
                  <c:v>48.4</c:v>
                </c:pt>
                <c:pt idx="3">
                  <c:v>49.4</c:v>
                </c:pt>
                <c:pt idx="4">
                  <c:v>59.599999999999994</c:v>
                </c:pt>
                <c:pt idx="5">
                  <c:v>55.699999999999996</c:v>
                </c:pt>
                <c:pt idx="6">
                  <c:v>32.6</c:v>
                </c:pt>
                <c:pt idx="7">
                  <c:v>25.500000000000004</c:v>
                </c:pt>
              </c:numCache>
            </c:numRef>
          </c:yVal>
          <c:smooth val="0"/>
          <c:extLst>
            <c:ext xmlns:c16="http://schemas.microsoft.com/office/drawing/2014/chart" uri="{C3380CC4-5D6E-409C-BE32-E72D297353CC}">
              <c16:uniqueId val="{00000000-72DD-48B1-A21A-787A94477051}"/>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Data'!$Q$9:$Q$16</c:f>
              <c:strCache>
                <c:ptCount val="8"/>
                <c:pt idx="0">
                  <c:v>1.76E+01</c:v>
                </c:pt>
                <c:pt idx="1">
                  <c:v>1.60E+01</c:v>
                </c:pt>
                <c:pt idx="2">
                  <c:v>2.25E+01</c:v>
                </c:pt>
                <c:pt idx="3">
                  <c:v>2.15E+01</c:v>
                </c:pt>
                <c:pt idx="4">
                  <c:v>2.38E+01</c:v>
                </c:pt>
                <c:pt idx="5">
                  <c:v>2.01E+01</c:v>
                </c:pt>
                <c:pt idx="6">
                  <c:v>1.53E+01</c:v>
                </c:pt>
                <c:pt idx="7">
                  <c:v>1.25E+01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Data'!$J$9:$J$16</c:f>
              <c:numCache>
                <c:formatCode>General</c:formatCode>
                <c:ptCount val="8"/>
                <c:pt idx="0">
                  <c:v>0</c:v>
                </c:pt>
                <c:pt idx="1">
                  <c:v>0.25</c:v>
                </c:pt>
                <c:pt idx="2">
                  <c:v>0.5</c:v>
                </c:pt>
                <c:pt idx="3">
                  <c:v>0.75</c:v>
                </c:pt>
                <c:pt idx="4">
                  <c:v>1</c:v>
                </c:pt>
                <c:pt idx="5">
                  <c:v>2</c:v>
                </c:pt>
                <c:pt idx="6">
                  <c:v>3</c:v>
                </c:pt>
                <c:pt idx="7">
                  <c:v>4</c:v>
                </c:pt>
              </c:numCache>
            </c:numRef>
          </c:xVal>
          <c:yVal>
            <c:numRef>
              <c:f>'ToF-SIMS Raw Data'!$Q$9:$Q$16</c:f>
              <c:numCache>
                <c:formatCode>0.00E+00</c:formatCode>
                <c:ptCount val="8"/>
                <c:pt idx="0">
                  <c:v>17.599999999999998</c:v>
                </c:pt>
                <c:pt idx="1">
                  <c:v>16</c:v>
                </c:pt>
                <c:pt idx="2">
                  <c:v>22.5</c:v>
                </c:pt>
                <c:pt idx="3">
                  <c:v>21.5</c:v>
                </c:pt>
                <c:pt idx="4">
                  <c:v>23.8</c:v>
                </c:pt>
                <c:pt idx="5">
                  <c:v>20.100000000000001</c:v>
                </c:pt>
                <c:pt idx="6">
                  <c:v>15.3</c:v>
                </c:pt>
                <c:pt idx="7">
                  <c:v>12.5</c:v>
                </c:pt>
              </c:numCache>
            </c:numRef>
          </c:yVal>
          <c:smooth val="0"/>
          <c:extLst>
            <c:ext xmlns:c16="http://schemas.microsoft.com/office/drawing/2014/chart" uri="{C3380CC4-5D6E-409C-BE32-E72D297353CC}">
              <c16:uniqueId val="{00000000-57EA-4CD5-A9D1-640E0D0D3C3A}"/>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Blue Ballpoint</a:t>
            </a:r>
            <a:endParaRPr lang="en-AU" baseline="0">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AU"/>
        </a:p>
      </c:txPr>
    </c:title>
    <c:autoTitleDeleted val="0"/>
    <c:plotArea>
      <c:layout/>
      <c:scatterChart>
        <c:scatterStyle val="lineMarker"/>
        <c:varyColors val="0"/>
        <c:ser>
          <c:idx val="0"/>
          <c:order val="0"/>
          <c:tx>
            <c:v>Copy Paper</c:v>
          </c:tx>
          <c:spPr>
            <a:ln w="25400" cap="rnd">
              <a:noFill/>
              <a:round/>
            </a:ln>
            <a:effectLst/>
          </c:spPr>
          <c:marker>
            <c:symbol val="circle"/>
            <c:size val="5"/>
            <c:spPr>
              <a:solidFill>
                <a:srgbClr val="00B0F0"/>
              </a:solidFill>
              <a:ln w="9525">
                <a:solidFill>
                  <a:srgbClr val="00B0F0"/>
                </a:solidFill>
              </a:ln>
              <a:effectLst/>
            </c:spPr>
          </c:marker>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Analysis'!$D$44:$D$51</c:f>
              <c:numCache>
                <c:formatCode>General</c:formatCode>
                <c:ptCount val="8"/>
                <c:pt idx="0">
                  <c:v>0.42518873835667731</c:v>
                </c:pt>
                <c:pt idx="1">
                  <c:v>0.42773667658481901</c:v>
                </c:pt>
                <c:pt idx="2">
                  <c:v>0.56803965265503731</c:v>
                </c:pt>
                <c:pt idx="3">
                  <c:v>0.52691881494490789</c:v>
                </c:pt>
                <c:pt idx="4">
                  <c:v>0.69332183292346006</c:v>
                </c:pt>
                <c:pt idx="5">
                  <c:v>0.80503126587232199</c:v>
                </c:pt>
                <c:pt idx="6">
                  <c:v>0.78839201764846101</c:v>
                </c:pt>
                <c:pt idx="7">
                  <c:v>0.77658762748118593</c:v>
                </c:pt>
              </c:numCache>
            </c:numRef>
          </c:yVal>
          <c:smooth val="0"/>
          <c:extLst>
            <c:ext xmlns:c16="http://schemas.microsoft.com/office/drawing/2014/chart" uri="{C3380CC4-5D6E-409C-BE32-E72D297353CC}">
              <c16:uniqueId val="{00000000-4E9F-4480-BF58-05FB1483C6D3}"/>
            </c:ext>
          </c:extLst>
        </c:ser>
        <c:ser>
          <c:idx val="1"/>
          <c:order val="1"/>
          <c:tx>
            <c:v>Recycled Paper</c:v>
          </c:tx>
          <c:spPr>
            <a:ln w="25400" cap="rnd">
              <a:noFill/>
              <a:round/>
            </a:ln>
            <a:effectLst/>
          </c:spPr>
          <c:marker>
            <c:symbol val="circle"/>
            <c:size val="5"/>
            <c:spPr>
              <a:solidFill>
                <a:srgbClr val="92D050"/>
              </a:solidFill>
              <a:ln w="9525">
                <a:solidFill>
                  <a:srgbClr val="92D050"/>
                </a:solidFill>
              </a:ln>
              <a:effectLst/>
            </c:spPr>
          </c:marker>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Analysis'!$G$44:$G$51</c:f>
              <c:numCache>
                <c:formatCode>General</c:formatCode>
                <c:ptCount val="8"/>
                <c:pt idx="0">
                  <c:v>0.41156842423457268</c:v>
                </c:pt>
                <c:pt idx="1">
                  <c:v>0.47064853502192933</c:v>
                </c:pt>
                <c:pt idx="2">
                  <c:v>0.61059499661933747</c:v>
                </c:pt>
                <c:pt idx="3">
                  <c:v>0.59623857623857623</c:v>
                </c:pt>
                <c:pt idx="4">
                  <c:v>0.66602052777539533</c:v>
                </c:pt>
                <c:pt idx="5">
                  <c:v>0.69818699818699814</c:v>
                </c:pt>
                <c:pt idx="6">
                  <c:v>0.65216774328884941</c:v>
                </c:pt>
                <c:pt idx="7">
                  <c:v>0.84366334412967359</c:v>
                </c:pt>
              </c:numCache>
            </c:numRef>
          </c:yVal>
          <c:smooth val="0"/>
          <c:extLst>
            <c:ext xmlns:c16="http://schemas.microsoft.com/office/drawing/2014/chart" uri="{C3380CC4-5D6E-409C-BE32-E72D297353CC}">
              <c16:uniqueId val="{00000001-4E9F-4480-BF58-05FB1483C6D3}"/>
            </c:ext>
          </c:extLst>
        </c:ser>
        <c:ser>
          <c:idx val="2"/>
          <c:order val="2"/>
          <c:tx>
            <c:v>Note Paper</c:v>
          </c:tx>
          <c:spPr>
            <a:ln w="25400" cap="rnd">
              <a:noFill/>
              <a:round/>
            </a:ln>
            <a:effectLst/>
          </c:spPr>
          <c:marker>
            <c:symbol val="circle"/>
            <c:size val="5"/>
            <c:spPr>
              <a:solidFill>
                <a:srgbClr val="FFC000"/>
              </a:solidFill>
              <a:ln w="9525">
                <a:solidFill>
                  <a:srgbClr val="FFC000"/>
                </a:solidFill>
              </a:ln>
              <a:effectLst/>
            </c:spPr>
          </c:marker>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Analysis'!$J$44:$J$51</c:f>
              <c:numCache>
                <c:formatCode>General</c:formatCode>
                <c:ptCount val="8"/>
                <c:pt idx="0">
                  <c:v>0.42205423337921705</c:v>
                </c:pt>
                <c:pt idx="1">
                  <c:v>0.5468783247782697</c:v>
                </c:pt>
                <c:pt idx="2">
                  <c:v>0.453183984720682</c:v>
                </c:pt>
                <c:pt idx="3">
                  <c:v>0.51851066636514398</c:v>
                </c:pt>
                <c:pt idx="4">
                  <c:v>0.59361270212894446</c:v>
                </c:pt>
                <c:pt idx="5">
                  <c:v>0.86225460982742541</c:v>
                </c:pt>
                <c:pt idx="6">
                  <c:v>0.76572372187491899</c:v>
                </c:pt>
                <c:pt idx="7">
                  <c:v>0.97935082307563948</c:v>
                </c:pt>
              </c:numCache>
            </c:numRef>
          </c:yVal>
          <c:smooth val="0"/>
          <c:extLst>
            <c:ext xmlns:c16="http://schemas.microsoft.com/office/drawing/2014/chart" uri="{C3380CC4-5D6E-409C-BE32-E72D297353CC}">
              <c16:uniqueId val="{00000002-4E9F-4480-BF58-05FB1483C6D3}"/>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Average</a:t>
                </a:r>
                <a:r>
                  <a:rPr lang="en-AU" baseline="0">
                    <a:solidFill>
                      <a:schemeClr val="tx1"/>
                    </a:solidFill>
                  </a:rPr>
                  <a:t> Ratio of Peaks A/B</a:t>
                </a:r>
                <a:endParaRPr lang="en-AU">
                  <a:solidFill>
                    <a:schemeClr val="tx1"/>
                  </a:solidFill>
                </a:endParaRPr>
              </a:p>
            </c:rich>
          </c:tx>
          <c:layout>
            <c:manualLayout>
              <c:xMode val="edge"/>
              <c:yMode val="edge"/>
              <c:x val="1.9289667691173601E-2"/>
              <c:y val="0.209448166173872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AU"/>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legend>
      <c:legendPos val="r"/>
      <c:layout>
        <c:manualLayout>
          <c:xMode val="edge"/>
          <c:yMode val="edge"/>
          <c:x val="0.83921556405524811"/>
          <c:y val="0.37057239057239055"/>
          <c:w val="0.15227245575152659"/>
          <c:h val="0.216478787878787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Data'!$K$22:$K$32</c:f>
              <c:strCache>
                <c:ptCount val="11"/>
                <c:pt idx="0">
                  <c:v>1.52E+03</c:v>
                </c:pt>
                <c:pt idx="1">
                  <c:v>2.79E+02</c:v>
                </c:pt>
                <c:pt idx="2">
                  <c:v>9.57E+01</c:v>
                </c:pt>
                <c:pt idx="3">
                  <c:v>4.85E+01</c:v>
                </c:pt>
                <c:pt idx="4">
                  <c:v>2.68E+01</c:v>
                </c:pt>
                <c:pt idx="5">
                  <c:v>9.10E+00</c:v>
                </c:pt>
                <c:pt idx="6">
                  <c:v>4.63E+00</c:v>
                </c:pt>
                <c:pt idx="7">
                  <c:v>2.48E+00</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power"/>
            <c:dispRSqr val="0"/>
            <c:dispEq val="0"/>
          </c:trendline>
          <c:xVal>
            <c:numRef>
              <c:f>'ToF-SIMS Raw Data'!$J$22:$J$32</c:f>
              <c:numCache>
                <c:formatCode>General</c:formatCode>
                <c:ptCount val="11"/>
                <c:pt idx="0">
                  <c:v>0</c:v>
                </c:pt>
                <c:pt idx="1">
                  <c:v>0.25</c:v>
                </c:pt>
                <c:pt idx="2">
                  <c:v>0.5</c:v>
                </c:pt>
                <c:pt idx="3">
                  <c:v>0.75</c:v>
                </c:pt>
                <c:pt idx="4">
                  <c:v>1</c:v>
                </c:pt>
                <c:pt idx="5">
                  <c:v>2</c:v>
                </c:pt>
                <c:pt idx="6">
                  <c:v>3</c:v>
                </c:pt>
                <c:pt idx="7">
                  <c:v>4</c:v>
                </c:pt>
              </c:numCache>
            </c:numRef>
          </c:xVal>
          <c:yVal>
            <c:numRef>
              <c:f>'ToF-SIMS Raw Data'!$K$22:$K$32</c:f>
              <c:numCache>
                <c:formatCode>0.00E+00</c:formatCode>
                <c:ptCount val="11"/>
                <c:pt idx="0">
                  <c:v>1520</c:v>
                </c:pt>
                <c:pt idx="1">
                  <c:v>279</c:v>
                </c:pt>
                <c:pt idx="2">
                  <c:v>95.699999999999989</c:v>
                </c:pt>
                <c:pt idx="3">
                  <c:v>48.5</c:v>
                </c:pt>
                <c:pt idx="4">
                  <c:v>26.8</c:v>
                </c:pt>
                <c:pt idx="5">
                  <c:v>9.1</c:v>
                </c:pt>
                <c:pt idx="6">
                  <c:v>4.63</c:v>
                </c:pt>
                <c:pt idx="7">
                  <c:v>2.48</c:v>
                </c:pt>
              </c:numCache>
            </c:numRef>
          </c:yVal>
          <c:smooth val="0"/>
          <c:extLst>
            <c:ext xmlns:c16="http://schemas.microsoft.com/office/drawing/2014/chart" uri="{C3380CC4-5D6E-409C-BE32-E72D297353CC}">
              <c16:uniqueId val="{00000002-4A9A-4883-BAD2-5E8087D68FF1}"/>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Data'!$L$22:$L$32</c:f>
              <c:strCache>
                <c:ptCount val="11"/>
                <c:pt idx="0">
                  <c:v>1.42E+03</c:v>
                </c:pt>
                <c:pt idx="1">
                  <c:v>5.33E+02</c:v>
                </c:pt>
                <c:pt idx="2">
                  <c:v>2.27E+02</c:v>
                </c:pt>
                <c:pt idx="3">
                  <c:v>1.25E+02</c:v>
                </c:pt>
                <c:pt idx="4">
                  <c:v>7.35E+01</c:v>
                </c:pt>
                <c:pt idx="5">
                  <c:v>2.35E+01</c:v>
                </c:pt>
                <c:pt idx="6">
                  <c:v>1.08E+01</c:v>
                </c:pt>
                <c:pt idx="7">
                  <c:v>5.20E+00</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Data'!$J$22:$J$32</c:f>
              <c:numCache>
                <c:formatCode>General</c:formatCode>
                <c:ptCount val="11"/>
                <c:pt idx="0">
                  <c:v>0</c:v>
                </c:pt>
                <c:pt idx="1">
                  <c:v>0.25</c:v>
                </c:pt>
                <c:pt idx="2">
                  <c:v>0.5</c:v>
                </c:pt>
                <c:pt idx="3">
                  <c:v>0.75</c:v>
                </c:pt>
                <c:pt idx="4">
                  <c:v>1</c:v>
                </c:pt>
                <c:pt idx="5">
                  <c:v>2</c:v>
                </c:pt>
                <c:pt idx="6">
                  <c:v>3</c:v>
                </c:pt>
                <c:pt idx="7">
                  <c:v>4</c:v>
                </c:pt>
              </c:numCache>
            </c:numRef>
          </c:xVal>
          <c:yVal>
            <c:numRef>
              <c:f>'ToF-SIMS Raw Data'!$L$22:$L$32</c:f>
              <c:numCache>
                <c:formatCode>0.00E+00</c:formatCode>
                <c:ptCount val="11"/>
                <c:pt idx="0">
                  <c:v>1420</c:v>
                </c:pt>
                <c:pt idx="1">
                  <c:v>533</c:v>
                </c:pt>
                <c:pt idx="2">
                  <c:v>227</c:v>
                </c:pt>
                <c:pt idx="3">
                  <c:v>125</c:v>
                </c:pt>
                <c:pt idx="4">
                  <c:v>73.5</c:v>
                </c:pt>
                <c:pt idx="5">
                  <c:v>23.5</c:v>
                </c:pt>
                <c:pt idx="6">
                  <c:v>10.799999999999999</c:v>
                </c:pt>
                <c:pt idx="7">
                  <c:v>5.1999999999999993</c:v>
                </c:pt>
              </c:numCache>
            </c:numRef>
          </c:yVal>
          <c:smooth val="0"/>
          <c:extLst>
            <c:ext xmlns:c16="http://schemas.microsoft.com/office/drawing/2014/chart" uri="{C3380CC4-5D6E-409C-BE32-E72D297353CC}">
              <c16:uniqueId val="{00000000-718C-4AE2-BC55-F09040F2BBED}"/>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Data'!$M$22:$M$29</c:f>
              <c:strCache>
                <c:ptCount val="8"/>
                <c:pt idx="0">
                  <c:v>5.39E+02</c:v>
                </c:pt>
                <c:pt idx="1">
                  <c:v>5.31E+02</c:v>
                </c:pt>
                <c:pt idx="2">
                  <c:v>2.92E+02</c:v>
                </c:pt>
                <c:pt idx="3">
                  <c:v>1.87E+02</c:v>
                </c:pt>
                <c:pt idx="4">
                  <c:v>1.18E+02</c:v>
                </c:pt>
                <c:pt idx="5">
                  <c:v>4.64E+01</c:v>
                </c:pt>
                <c:pt idx="6">
                  <c:v>2.17E+01</c:v>
                </c:pt>
                <c:pt idx="7">
                  <c:v>1.08E+01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Data'!$J$22:$J$32</c:f>
              <c:numCache>
                <c:formatCode>General</c:formatCode>
                <c:ptCount val="11"/>
                <c:pt idx="0">
                  <c:v>0</c:v>
                </c:pt>
                <c:pt idx="1">
                  <c:v>0.25</c:v>
                </c:pt>
                <c:pt idx="2">
                  <c:v>0.5</c:v>
                </c:pt>
                <c:pt idx="3">
                  <c:v>0.75</c:v>
                </c:pt>
                <c:pt idx="4">
                  <c:v>1</c:v>
                </c:pt>
                <c:pt idx="5">
                  <c:v>2</c:v>
                </c:pt>
                <c:pt idx="6">
                  <c:v>3</c:v>
                </c:pt>
                <c:pt idx="7">
                  <c:v>4</c:v>
                </c:pt>
              </c:numCache>
            </c:numRef>
          </c:xVal>
          <c:yVal>
            <c:numRef>
              <c:f>'ToF-SIMS Raw Data'!$M$22:$M$32</c:f>
              <c:numCache>
                <c:formatCode>0.00E+00</c:formatCode>
                <c:ptCount val="11"/>
                <c:pt idx="0">
                  <c:v>539</c:v>
                </c:pt>
                <c:pt idx="1">
                  <c:v>531</c:v>
                </c:pt>
                <c:pt idx="2">
                  <c:v>292</c:v>
                </c:pt>
                <c:pt idx="3">
                  <c:v>187</c:v>
                </c:pt>
                <c:pt idx="4">
                  <c:v>118</c:v>
                </c:pt>
                <c:pt idx="5">
                  <c:v>46.4</c:v>
                </c:pt>
                <c:pt idx="6">
                  <c:v>21.7</c:v>
                </c:pt>
                <c:pt idx="7">
                  <c:v>10.799999999999999</c:v>
                </c:pt>
                <c:pt idx="9" formatCode="General">
                  <c:v>0</c:v>
                </c:pt>
              </c:numCache>
            </c:numRef>
          </c:yVal>
          <c:smooth val="0"/>
          <c:extLst>
            <c:ext xmlns:c16="http://schemas.microsoft.com/office/drawing/2014/chart" uri="{C3380CC4-5D6E-409C-BE32-E72D297353CC}">
              <c16:uniqueId val="{00000000-BBD3-434A-BC8E-7764F7CCB7D1}"/>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Data'!$N$22:$N$29</c:f>
              <c:strCache>
                <c:ptCount val="8"/>
                <c:pt idx="0">
                  <c:v>1.09E+02</c:v>
                </c:pt>
                <c:pt idx="1">
                  <c:v>3.36E+02</c:v>
                </c:pt>
                <c:pt idx="2">
                  <c:v>2.53E+02</c:v>
                </c:pt>
                <c:pt idx="3">
                  <c:v>1.90E+02</c:v>
                </c:pt>
                <c:pt idx="4">
                  <c:v>1.38E+02</c:v>
                </c:pt>
                <c:pt idx="5">
                  <c:v>6.56E+01</c:v>
                </c:pt>
                <c:pt idx="6">
                  <c:v>3.51E+01</c:v>
                </c:pt>
                <c:pt idx="7">
                  <c:v>1.91E+01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Data'!$J$22:$J$32</c:f>
              <c:numCache>
                <c:formatCode>General</c:formatCode>
                <c:ptCount val="11"/>
                <c:pt idx="0">
                  <c:v>0</c:v>
                </c:pt>
                <c:pt idx="1">
                  <c:v>0.25</c:v>
                </c:pt>
                <c:pt idx="2">
                  <c:v>0.5</c:v>
                </c:pt>
                <c:pt idx="3">
                  <c:v>0.75</c:v>
                </c:pt>
                <c:pt idx="4">
                  <c:v>1</c:v>
                </c:pt>
                <c:pt idx="5">
                  <c:v>2</c:v>
                </c:pt>
                <c:pt idx="6">
                  <c:v>3</c:v>
                </c:pt>
                <c:pt idx="7">
                  <c:v>4</c:v>
                </c:pt>
              </c:numCache>
            </c:numRef>
          </c:xVal>
          <c:yVal>
            <c:numRef>
              <c:f>'ToF-SIMS Raw Data'!$N$22:$N$32</c:f>
              <c:numCache>
                <c:formatCode>0.00E+00</c:formatCode>
                <c:ptCount val="11"/>
                <c:pt idx="0">
                  <c:v>109</c:v>
                </c:pt>
                <c:pt idx="1">
                  <c:v>336</c:v>
                </c:pt>
                <c:pt idx="2">
                  <c:v>253</c:v>
                </c:pt>
                <c:pt idx="3">
                  <c:v>190</c:v>
                </c:pt>
                <c:pt idx="4">
                  <c:v>138</c:v>
                </c:pt>
                <c:pt idx="5">
                  <c:v>65.599999999999994</c:v>
                </c:pt>
                <c:pt idx="6">
                  <c:v>35.1</c:v>
                </c:pt>
                <c:pt idx="7">
                  <c:v>19.100000000000001</c:v>
                </c:pt>
              </c:numCache>
            </c:numRef>
          </c:yVal>
          <c:smooth val="0"/>
          <c:extLst>
            <c:ext xmlns:c16="http://schemas.microsoft.com/office/drawing/2014/chart" uri="{C3380CC4-5D6E-409C-BE32-E72D297353CC}">
              <c16:uniqueId val="{00000000-67E8-4E98-9111-2AFA634C2381}"/>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Data'!$O$22:$O$29</c:f>
              <c:strCache>
                <c:ptCount val="8"/>
                <c:pt idx="0">
                  <c:v>2.23E+01</c:v>
                </c:pt>
                <c:pt idx="1">
                  <c:v>1.20E+02</c:v>
                </c:pt>
                <c:pt idx="2">
                  <c:v>1.36E+02</c:v>
                </c:pt>
                <c:pt idx="3">
                  <c:v>1.11E+02</c:v>
                </c:pt>
                <c:pt idx="4">
                  <c:v>9.74E+01</c:v>
                </c:pt>
                <c:pt idx="5">
                  <c:v>6.17E+01</c:v>
                </c:pt>
                <c:pt idx="6">
                  <c:v>3.57E+01</c:v>
                </c:pt>
                <c:pt idx="7">
                  <c:v>2.12E+01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Data'!$J$22:$J$32</c:f>
              <c:numCache>
                <c:formatCode>General</c:formatCode>
                <c:ptCount val="11"/>
                <c:pt idx="0">
                  <c:v>0</c:v>
                </c:pt>
                <c:pt idx="1">
                  <c:v>0.25</c:v>
                </c:pt>
                <c:pt idx="2">
                  <c:v>0.5</c:v>
                </c:pt>
                <c:pt idx="3">
                  <c:v>0.75</c:v>
                </c:pt>
                <c:pt idx="4">
                  <c:v>1</c:v>
                </c:pt>
                <c:pt idx="5">
                  <c:v>2</c:v>
                </c:pt>
                <c:pt idx="6">
                  <c:v>3</c:v>
                </c:pt>
                <c:pt idx="7">
                  <c:v>4</c:v>
                </c:pt>
              </c:numCache>
            </c:numRef>
          </c:xVal>
          <c:yVal>
            <c:numRef>
              <c:f>'ToF-SIMS Raw Data'!$O$22:$O$32</c:f>
              <c:numCache>
                <c:formatCode>0.00E+00</c:formatCode>
                <c:ptCount val="11"/>
                <c:pt idx="0">
                  <c:v>22.3</c:v>
                </c:pt>
                <c:pt idx="1">
                  <c:v>119.99999999999999</c:v>
                </c:pt>
                <c:pt idx="2">
                  <c:v>136</c:v>
                </c:pt>
                <c:pt idx="3">
                  <c:v>111.00000000000001</c:v>
                </c:pt>
                <c:pt idx="4">
                  <c:v>97.4</c:v>
                </c:pt>
                <c:pt idx="5">
                  <c:v>61.7</c:v>
                </c:pt>
                <c:pt idx="6">
                  <c:v>35.700000000000003</c:v>
                </c:pt>
                <c:pt idx="7">
                  <c:v>21.2</c:v>
                </c:pt>
              </c:numCache>
            </c:numRef>
          </c:yVal>
          <c:smooth val="0"/>
          <c:extLst>
            <c:ext xmlns:c16="http://schemas.microsoft.com/office/drawing/2014/chart" uri="{C3380CC4-5D6E-409C-BE32-E72D297353CC}">
              <c16:uniqueId val="{00000000-3993-416B-85F7-4AD3D0334957}"/>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Data'!$P$22:$P$29</c:f>
              <c:strCache>
                <c:ptCount val="8"/>
                <c:pt idx="0">
                  <c:v>1.25E+01</c:v>
                </c:pt>
                <c:pt idx="1">
                  <c:v>3.03E+01</c:v>
                </c:pt>
                <c:pt idx="2">
                  <c:v>4.69E+01</c:v>
                </c:pt>
                <c:pt idx="3">
                  <c:v>4.16E+01</c:v>
                </c:pt>
                <c:pt idx="4">
                  <c:v>4.39E+01</c:v>
                </c:pt>
                <c:pt idx="5">
                  <c:v>3.87E+01</c:v>
                </c:pt>
                <c:pt idx="6">
                  <c:v>2.83E+01</c:v>
                </c:pt>
                <c:pt idx="7">
                  <c:v>1.91E+01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Data'!$J$22:$J$32</c:f>
              <c:numCache>
                <c:formatCode>General</c:formatCode>
                <c:ptCount val="11"/>
                <c:pt idx="0">
                  <c:v>0</c:v>
                </c:pt>
                <c:pt idx="1">
                  <c:v>0.25</c:v>
                </c:pt>
                <c:pt idx="2">
                  <c:v>0.5</c:v>
                </c:pt>
                <c:pt idx="3">
                  <c:v>0.75</c:v>
                </c:pt>
                <c:pt idx="4">
                  <c:v>1</c:v>
                </c:pt>
                <c:pt idx="5">
                  <c:v>2</c:v>
                </c:pt>
                <c:pt idx="6">
                  <c:v>3</c:v>
                </c:pt>
                <c:pt idx="7">
                  <c:v>4</c:v>
                </c:pt>
              </c:numCache>
            </c:numRef>
          </c:xVal>
          <c:yVal>
            <c:numRef>
              <c:f>'ToF-SIMS Raw Data'!$P$22:$P$32</c:f>
              <c:numCache>
                <c:formatCode>0.00E+00</c:formatCode>
                <c:ptCount val="11"/>
                <c:pt idx="0">
                  <c:v>12.5</c:v>
                </c:pt>
                <c:pt idx="1">
                  <c:v>30.3</c:v>
                </c:pt>
                <c:pt idx="2">
                  <c:v>46.9</c:v>
                </c:pt>
                <c:pt idx="3">
                  <c:v>41.599999999999994</c:v>
                </c:pt>
                <c:pt idx="4">
                  <c:v>43.9</c:v>
                </c:pt>
                <c:pt idx="5">
                  <c:v>38.699999999999996</c:v>
                </c:pt>
                <c:pt idx="6">
                  <c:v>28.3</c:v>
                </c:pt>
                <c:pt idx="7">
                  <c:v>19.100000000000001</c:v>
                </c:pt>
              </c:numCache>
            </c:numRef>
          </c:yVal>
          <c:smooth val="0"/>
          <c:extLst>
            <c:ext xmlns:c16="http://schemas.microsoft.com/office/drawing/2014/chart" uri="{C3380CC4-5D6E-409C-BE32-E72D297353CC}">
              <c16:uniqueId val="{00000000-65D7-45B4-B220-731A5EABF5AF}"/>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Data'!$Q$22:$Q$29</c:f>
              <c:strCache>
                <c:ptCount val="8"/>
                <c:pt idx="0">
                  <c:v>1.56E+01</c:v>
                </c:pt>
                <c:pt idx="1">
                  <c:v>1.76E+01</c:v>
                </c:pt>
                <c:pt idx="2">
                  <c:v>2.17E+01</c:v>
                </c:pt>
                <c:pt idx="3">
                  <c:v>2.45E+01</c:v>
                </c:pt>
                <c:pt idx="4">
                  <c:v>2.50E+01</c:v>
                </c:pt>
                <c:pt idx="5">
                  <c:v>2.77E+01</c:v>
                </c:pt>
                <c:pt idx="6">
                  <c:v>2.61E+01</c:v>
                </c:pt>
                <c:pt idx="7">
                  <c:v>2.22E+01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Data'!$J$22:$J$32</c:f>
              <c:numCache>
                <c:formatCode>General</c:formatCode>
                <c:ptCount val="11"/>
                <c:pt idx="0">
                  <c:v>0</c:v>
                </c:pt>
                <c:pt idx="1">
                  <c:v>0.25</c:v>
                </c:pt>
                <c:pt idx="2">
                  <c:v>0.5</c:v>
                </c:pt>
                <c:pt idx="3">
                  <c:v>0.75</c:v>
                </c:pt>
                <c:pt idx="4">
                  <c:v>1</c:v>
                </c:pt>
                <c:pt idx="5">
                  <c:v>2</c:v>
                </c:pt>
                <c:pt idx="6">
                  <c:v>3</c:v>
                </c:pt>
                <c:pt idx="7">
                  <c:v>4</c:v>
                </c:pt>
              </c:numCache>
            </c:numRef>
          </c:xVal>
          <c:yVal>
            <c:numRef>
              <c:f>'ToF-SIMS Raw Data'!$Q$22:$Q$32</c:f>
              <c:numCache>
                <c:formatCode>0.00E+00</c:formatCode>
                <c:ptCount val="11"/>
                <c:pt idx="0">
                  <c:v>15.6</c:v>
                </c:pt>
                <c:pt idx="1">
                  <c:v>17.599999999999998</c:v>
                </c:pt>
                <c:pt idx="2">
                  <c:v>21.7</c:v>
                </c:pt>
                <c:pt idx="3">
                  <c:v>24.5</c:v>
                </c:pt>
                <c:pt idx="4">
                  <c:v>25</c:v>
                </c:pt>
                <c:pt idx="5">
                  <c:v>27.700000000000003</c:v>
                </c:pt>
                <c:pt idx="6">
                  <c:v>26.1</c:v>
                </c:pt>
                <c:pt idx="7">
                  <c:v>22.2</c:v>
                </c:pt>
              </c:numCache>
            </c:numRef>
          </c:yVal>
          <c:smooth val="0"/>
          <c:extLst>
            <c:ext xmlns:c16="http://schemas.microsoft.com/office/drawing/2014/chart" uri="{C3380CC4-5D6E-409C-BE32-E72D297353CC}">
              <c16:uniqueId val="{00000000-9271-4CF9-B615-035C27CBB66A}"/>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Data'!$K$35:$K$42</c:f>
              <c:strCache>
                <c:ptCount val="8"/>
                <c:pt idx="0">
                  <c:v>1.07E+03</c:v>
                </c:pt>
                <c:pt idx="1">
                  <c:v>2.66E+02</c:v>
                </c:pt>
                <c:pt idx="2">
                  <c:v>1.06E+02</c:v>
                </c:pt>
                <c:pt idx="3">
                  <c:v>7.13E+01</c:v>
                </c:pt>
                <c:pt idx="4">
                  <c:v>4.28E+01</c:v>
                </c:pt>
                <c:pt idx="5">
                  <c:v>1.72E+01</c:v>
                </c:pt>
                <c:pt idx="6">
                  <c:v>8.46E+00</c:v>
                </c:pt>
                <c:pt idx="7">
                  <c:v>4.29E+00</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Data'!$J$35:$J$45</c:f>
              <c:numCache>
                <c:formatCode>General</c:formatCode>
                <c:ptCount val="11"/>
                <c:pt idx="0">
                  <c:v>0</c:v>
                </c:pt>
                <c:pt idx="1">
                  <c:v>0.25</c:v>
                </c:pt>
                <c:pt idx="2">
                  <c:v>0.5</c:v>
                </c:pt>
                <c:pt idx="3">
                  <c:v>0.75</c:v>
                </c:pt>
                <c:pt idx="4">
                  <c:v>1</c:v>
                </c:pt>
                <c:pt idx="5">
                  <c:v>2</c:v>
                </c:pt>
                <c:pt idx="6">
                  <c:v>3</c:v>
                </c:pt>
                <c:pt idx="7">
                  <c:v>4</c:v>
                </c:pt>
              </c:numCache>
            </c:numRef>
          </c:xVal>
          <c:yVal>
            <c:numRef>
              <c:f>'ToF-SIMS Raw Data'!$K$35:$K$45</c:f>
              <c:numCache>
                <c:formatCode>0.00E+00</c:formatCode>
                <c:ptCount val="11"/>
                <c:pt idx="0">
                  <c:v>1070</c:v>
                </c:pt>
                <c:pt idx="1">
                  <c:v>266</c:v>
                </c:pt>
                <c:pt idx="2">
                  <c:v>106</c:v>
                </c:pt>
                <c:pt idx="3">
                  <c:v>71.3</c:v>
                </c:pt>
                <c:pt idx="4">
                  <c:v>42.8</c:v>
                </c:pt>
                <c:pt idx="5">
                  <c:v>17.2</c:v>
                </c:pt>
                <c:pt idx="6">
                  <c:v>8.4599999999999991</c:v>
                </c:pt>
                <c:pt idx="7">
                  <c:v>4.29</c:v>
                </c:pt>
              </c:numCache>
            </c:numRef>
          </c:yVal>
          <c:smooth val="0"/>
          <c:extLst>
            <c:ext xmlns:c16="http://schemas.microsoft.com/office/drawing/2014/chart" uri="{C3380CC4-5D6E-409C-BE32-E72D297353CC}">
              <c16:uniqueId val="{00000000-3172-4929-937D-BC4F87785A2C}"/>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Data'!$L$35:$L$42</c:f>
              <c:strCache>
                <c:ptCount val="8"/>
                <c:pt idx="0">
                  <c:v>1.05E+03</c:v>
                </c:pt>
                <c:pt idx="1">
                  <c:v>5.03E+02</c:v>
                </c:pt>
                <c:pt idx="2">
                  <c:v>2.35E+02</c:v>
                </c:pt>
                <c:pt idx="3">
                  <c:v>1.61E+02</c:v>
                </c:pt>
                <c:pt idx="4">
                  <c:v>1.09E+02</c:v>
                </c:pt>
                <c:pt idx="5">
                  <c:v>2.26E+01</c:v>
                </c:pt>
                <c:pt idx="6">
                  <c:v>2.16E+01</c:v>
                </c:pt>
                <c:pt idx="7">
                  <c:v>1.08E+01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Data'!$J$35:$J$45</c:f>
              <c:numCache>
                <c:formatCode>General</c:formatCode>
                <c:ptCount val="11"/>
                <c:pt idx="0">
                  <c:v>0</c:v>
                </c:pt>
                <c:pt idx="1">
                  <c:v>0.25</c:v>
                </c:pt>
                <c:pt idx="2">
                  <c:v>0.5</c:v>
                </c:pt>
                <c:pt idx="3">
                  <c:v>0.75</c:v>
                </c:pt>
                <c:pt idx="4">
                  <c:v>1</c:v>
                </c:pt>
                <c:pt idx="5">
                  <c:v>2</c:v>
                </c:pt>
                <c:pt idx="6">
                  <c:v>3</c:v>
                </c:pt>
                <c:pt idx="7">
                  <c:v>4</c:v>
                </c:pt>
              </c:numCache>
            </c:numRef>
          </c:xVal>
          <c:yVal>
            <c:numRef>
              <c:f>'ToF-SIMS Raw Data'!$L$35:$L$45</c:f>
              <c:numCache>
                <c:formatCode>0.00E+00</c:formatCode>
                <c:ptCount val="11"/>
                <c:pt idx="0">
                  <c:v>1050</c:v>
                </c:pt>
                <c:pt idx="1">
                  <c:v>503</c:v>
                </c:pt>
                <c:pt idx="2">
                  <c:v>235</c:v>
                </c:pt>
                <c:pt idx="3">
                  <c:v>161</c:v>
                </c:pt>
                <c:pt idx="4">
                  <c:v>109</c:v>
                </c:pt>
                <c:pt idx="5">
                  <c:v>22.599999999999998</c:v>
                </c:pt>
                <c:pt idx="6">
                  <c:v>21.599999999999998</c:v>
                </c:pt>
                <c:pt idx="7">
                  <c:v>10.799999999999999</c:v>
                </c:pt>
              </c:numCache>
            </c:numRef>
          </c:yVal>
          <c:smooth val="0"/>
          <c:extLst>
            <c:ext xmlns:c16="http://schemas.microsoft.com/office/drawing/2014/chart" uri="{C3380CC4-5D6E-409C-BE32-E72D297353CC}">
              <c16:uniqueId val="{00000000-BAAB-4937-BF8F-EB833F4E4F10}"/>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Data'!$M$35:$M$42</c:f>
              <c:strCache>
                <c:ptCount val="8"/>
                <c:pt idx="0">
                  <c:v>4.28E+02</c:v>
                </c:pt>
                <c:pt idx="1">
                  <c:v>4.77E+02</c:v>
                </c:pt>
                <c:pt idx="2">
                  <c:v>2.79E+02</c:v>
                </c:pt>
                <c:pt idx="3">
                  <c:v>2.09E+02</c:v>
                </c:pt>
                <c:pt idx="4">
                  <c:v>1.57E+02</c:v>
                </c:pt>
                <c:pt idx="5">
                  <c:v>3.41E+01</c:v>
                </c:pt>
                <c:pt idx="6">
                  <c:v>4.01E+01</c:v>
                </c:pt>
                <c:pt idx="7">
                  <c:v>2.15E+01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Data'!$J$35:$J$45</c:f>
              <c:numCache>
                <c:formatCode>General</c:formatCode>
                <c:ptCount val="11"/>
                <c:pt idx="0">
                  <c:v>0</c:v>
                </c:pt>
                <c:pt idx="1">
                  <c:v>0.25</c:v>
                </c:pt>
                <c:pt idx="2">
                  <c:v>0.5</c:v>
                </c:pt>
                <c:pt idx="3">
                  <c:v>0.75</c:v>
                </c:pt>
                <c:pt idx="4">
                  <c:v>1</c:v>
                </c:pt>
                <c:pt idx="5">
                  <c:v>2</c:v>
                </c:pt>
                <c:pt idx="6">
                  <c:v>3</c:v>
                </c:pt>
                <c:pt idx="7">
                  <c:v>4</c:v>
                </c:pt>
              </c:numCache>
            </c:numRef>
          </c:xVal>
          <c:yVal>
            <c:numRef>
              <c:f>'ToF-SIMS Raw Data'!$M$35:$M$45</c:f>
              <c:numCache>
                <c:formatCode>0.00E+00</c:formatCode>
                <c:ptCount val="11"/>
                <c:pt idx="0">
                  <c:v>428</c:v>
                </c:pt>
                <c:pt idx="1">
                  <c:v>477</c:v>
                </c:pt>
                <c:pt idx="2">
                  <c:v>279</c:v>
                </c:pt>
                <c:pt idx="3">
                  <c:v>208.99999999999997</c:v>
                </c:pt>
                <c:pt idx="4">
                  <c:v>157</c:v>
                </c:pt>
                <c:pt idx="5">
                  <c:v>34.1</c:v>
                </c:pt>
                <c:pt idx="6">
                  <c:v>40.1</c:v>
                </c:pt>
                <c:pt idx="7">
                  <c:v>21.5</c:v>
                </c:pt>
                <c:pt idx="9" formatCode="General">
                  <c:v>0</c:v>
                </c:pt>
              </c:numCache>
            </c:numRef>
          </c:yVal>
          <c:smooth val="0"/>
          <c:extLst>
            <c:ext xmlns:c16="http://schemas.microsoft.com/office/drawing/2014/chart" uri="{C3380CC4-5D6E-409C-BE32-E72D297353CC}">
              <c16:uniqueId val="{00000000-74BE-42BB-98E8-567C0124F59D}"/>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Black Rollerball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1"/>
          <c:order val="0"/>
          <c:tx>
            <c:v>Copy Paper</c:v>
          </c:tx>
          <c:spPr>
            <a:ln w="25400" cap="rnd">
              <a:noFill/>
              <a:round/>
            </a:ln>
            <a:effectLst/>
          </c:spPr>
          <c:marker>
            <c:symbol val="circle"/>
            <c:size val="5"/>
            <c:spPr>
              <a:solidFill>
                <a:srgbClr val="00B0F0"/>
              </a:solidFill>
              <a:ln w="9525">
                <a:solidFill>
                  <a:srgbClr val="00B0F0"/>
                </a:solidFill>
              </a:ln>
              <a:effectLst/>
            </c:spPr>
          </c:marker>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Analysis'!$B$44:$B$49</c:f>
              <c:numCache>
                <c:formatCode>General</c:formatCode>
                <c:ptCount val="6"/>
                <c:pt idx="0">
                  <c:v>0.38472764205677396</c:v>
                </c:pt>
                <c:pt idx="1">
                  <c:v>0.58719621360422369</c:v>
                </c:pt>
                <c:pt idx="2">
                  <c:v>0.54228473998294968</c:v>
                </c:pt>
                <c:pt idx="3">
                  <c:v>0.80541079812206562</c:v>
                </c:pt>
                <c:pt idx="4">
                  <c:v>0.66081635849077713</c:v>
                </c:pt>
                <c:pt idx="5">
                  <c:v>0.76540975364504771</c:v>
                </c:pt>
              </c:numCache>
            </c:numRef>
          </c:yVal>
          <c:smooth val="0"/>
          <c:extLst>
            <c:ext xmlns:c16="http://schemas.microsoft.com/office/drawing/2014/chart" uri="{C3380CC4-5D6E-409C-BE32-E72D297353CC}">
              <c16:uniqueId val="{00000000-AF73-427A-9CBD-01E08A41984B}"/>
            </c:ext>
          </c:extLst>
        </c:ser>
        <c:ser>
          <c:idx val="0"/>
          <c:order val="1"/>
          <c:tx>
            <c:v>Recycled Paper</c:v>
          </c:tx>
          <c:spPr>
            <a:ln w="25400" cap="rnd">
              <a:noFill/>
              <a:round/>
            </a:ln>
            <a:effectLst/>
          </c:spPr>
          <c:marker>
            <c:symbol val="circle"/>
            <c:size val="5"/>
            <c:spPr>
              <a:solidFill>
                <a:srgbClr val="92D050"/>
              </a:solidFill>
              <a:ln w="9525">
                <a:solidFill>
                  <a:srgbClr val="92D050"/>
                </a:solidFill>
              </a:ln>
              <a:effectLst/>
            </c:spPr>
          </c:marker>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Analysis'!$E$44:$E$49</c:f>
              <c:numCache>
                <c:formatCode>General</c:formatCode>
                <c:ptCount val="6"/>
                <c:pt idx="0">
                  <c:v>0.35019813332260524</c:v>
                </c:pt>
                <c:pt idx="1">
                  <c:v>0.41252503829386122</c:v>
                </c:pt>
                <c:pt idx="2">
                  <c:v>0.59185185185185185</c:v>
                </c:pt>
                <c:pt idx="3">
                  <c:v>0.6063492063492063</c:v>
                </c:pt>
                <c:pt idx="4">
                  <c:v>0.78717088819454994</c:v>
                </c:pt>
                <c:pt idx="5">
                  <c:v>0.71466257846561676</c:v>
                </c:pt>
              </c:numCache>
            </c:numRef>
          </c:yVal>
          <c:smooth val="0"/>
          <c:extLst>
            <c:ext xmlns:c16="http://schemas.microsoft.com/office/drawing/2014/chart" uri="{C3380CC4-5D6E-409C-BE32-E72D297353CC}">
              <c16:uniqueId val="{00000001-AF73-427A-9CBD-01E08A41984B}"/>
            </c:ext>
          </c:extLst>
        </c:ser>
        <c:ser>
          <c:idx val="2"/>
          <c:order val="2"/>
          <c:tx>
            <c:v>Note Paper</c:v>
          </c:tx>
          <c:spPr>
            <a:ln w="25400" cap="rnd">
              <a:noFill/>
              <a:round/>
            </a:ln>
            <a:effectLst/>
          </c:spPr>
          <c:marker>
            <c:symbol val="circle"/>
            <c:size val="5"/>
            <c:spPr>
              <a:solidFill>
                <a:srgbClr val="FFC000"/>
              </a:solidFill>
              <a:ln w="9525">
                <a:solidFill>
                  <a:srgbClr val="FFC000"/>
                </a:solidFill>
              </a:ln>
              <a:effectLst/>
            </c:spPr>
          </c:marker>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Analysis'!$H$44:$H$49</c:f>
              <c:numCache>
                <c:formatCode>General</c:formatCode>
                <c:ptCount val="6"/>
                <c:pt idx="0">
                  <c:v>0.34811558853051433</c:v>
                </c:pt>
                <c:pt idx="1">
                  <c:v>0.48412731617065979</c:v>
                </c:pt>
                <c:pt idx="2">
                  <c:v>0.57834242644369227</c:v>
                </c:pt>
                <c:pt idx="3">
                  <c:v>0.67633951859303976</c:v>
                </c:pt>
                <c:pt idx="4">
                  <c:v>0.76785649423766456</c:v>
                </c:pt>
                <c:pt idx="5">
                  <c:v>0.73318456228200279</c:v>
                </c:pt>
              </c:numCache>
            </c:numRef>
          </c:yVal>
          <c:smooth val="0"/>
          <c:extLst>
            <c:ext xmlns:c16="http://schemas.microsoft.com/office/drawing/2014/chart" uri="{C3380CC4-5D6E-409C-BE32-E72D297353CC}">
              <c16:uniqueId val="{00000002-AF73-427A-9CBD-01E08A41984B}"/>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Average Ratio of Peaks A/B</a:t>
                </a:r>
              </a:p>
            </c:rich>
          </c:tx>
          <c:layout>
            <c:manualLayout>
              <c:xMode val="edge"/>
              <c:yMode val="edge"/>
              <c:x val="6.3436561773966994E-3"/>
              <c:y val="0.202752763203092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legend>
      <c:legendPos val="r"/>
      <c:layout>
        <c:manualLayout>
          <c:xMode val="edge"/>
          <c:yMode val="edge"/>
          <c:x val="0.83603315057843719"/>
          <c:y val="0.36626837925762279"/>
          <c:w val="0.15128193390027025"/>
          <c:h val="0.216523988172615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Data'!$N$35:$N$42</c:f>
              <c:strCache>
                <c:ptCount val="8"/>
                <c:pt idx="0">
                  <c:v>9.50E+01</c:v>
                </c:pt>
                <c:pt idx="1">
                  <c:v>2.90E+02</c:v>
                </c:pt>
                <c:pt idx="2">
                  <c:v>2.20E+02</c:v>
                </c:pt>
                <c:pt idx="3">
                  <c:v>1.86E+02</c:v>
                </c:pt>
                <c:pt idx="4">
                  <c:v>1.56E+02</c:v>
                </c:pt>
                <c:pt idx="5">
                  <c:v>4.14E+01</c:v>
                </c:pt>
                <c:pt idx="6">
                  <c:v>5.51E+01</c:v>
                </c:pt>
                <c:pt idx="7">
                  <c:v>3.17E+01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Data'!$J$35:$J$45</c:f>
              <c:numCache>
                <c:formatCode>General</c:formatCode>
                <c:ptCount val="11"/>
                <c:pt idx="0">
                  <c:v>0</c:v>
                </c:pt>
                <c:pt idx="1">
                  <c:v>0.25</c:v>
                </c:pt>
                <c:pt idx="2">
                  <c:v>0.5</c:v>
                </c:pt>
                <c:pt idx="3">
                  <c:v>0.75</c:v>
                </c:pt>
                <c:pt idx="4">
                  <c:v>1</c:v>
                </c:pt>
                <c:pt idx="5">
                  <c:v>2</c:v>
                </c:pt>
                <c:pt idx="6">
                  <c:v>3</c:v>
                </c:pt>
                <c:pt idx="7">
                  <c:v>4</c:v>
                </c:pt>
              </c:numCache>
            </c:numRef>
          </c:xVal>
          <c:yVal>
            <c:numRef>
              <c:f>'ToF-SIMS Raw Data'!$N$35:$N$45</c:f>
              <c:numCache>
                <c:formatCode>0.00E+00</c:formatCode>
                <c:ptCount val="11"/>
                <c:pt idx="0">
                  <c:v>95</c:v>
                </c:pt>
                <c:pt idx="1">
                  <c:v>290</c:v>
                </c:pt>
                <c:pt idx="2">
                  <c:v>220</c:v>
                </c:pt>
                <c:pt idx="3">
                  <c:v>186</c:v>
                </c:pt>
                <c:pt idx="4">
                  <c:v>156</c:v>
                </c:pt>
                <c:pt idx="5">
                  <c:v>41.4</c:v>
                </c:pt>
                <c:pt idx="6">
                  <c:v>55.099999999999994</c:v>
                </c:pt>
                <c:pt idx="7">
                  <c:v>31.7</c:v>
                </c:pt>
              </c:numCache>
            </c:numRef>
          </c:yVal>
          <c:smooth val="0"/>
          <c:extLst>
            <c:ext xmlns:c16="http://schemas.microsoft.com/office/drawing/2014/chart" uri="{C3380CC4-5D6E-409C-BE32-E72D297353CC}">
              <c16:uniqueId val="{00000000-2AED-489F-B74D-4052EEF71419}"/>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Data'!$O$35:$O$42</c:f>
              <c:strCache>
                <c:ptCount val="8"/>
                <c:pt idx="0">
                  <c:v>2.14E+01</c:v>
                </c:pt>
                <c:pt idx="1">
                  <c:v>1.04E+02</c:v>
                </c:pt>
                <c:pt idx="2">
                  <c:v>1.03E+02</c:v>
                </c:pt>
                <c:pt idx="3">
                  <c:v>9.42E+01</c:v>
                </c:pt>
                <c:pt idx="4">
                  <c:v>8.83E+01</c:v>
                </c:pt>
                <c:pt idx="5">
                  <c:v>3.01E+01</c:v>
                </c:pt>
                <c:pt idx="6">
                  <c:v>4.61E+01</c:v>
                </c:pt>
                <c:pt idx="7">
                  <c:v>3.15E+01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Data'!$J$35:$J$45</c:f>
              <c:numCache>
                <c:formatCode>General</c:formatCode>
                <c:ptCount val="11"/>
                <c:pt idx="0">
                  <c:v>0</c:v>
                </c:pt>
                <c:pt idx="1">
                  <c:v>0.25</c:v>
                </c:pt>
                <c:pt idx="2">
                  <c:v>0.5</c:v>
                </c:pt>
                <c:pt idx="3">
                  <c:v>0.75</c:v>
                </c:pt>
                <c:pt idx="4">
                  <c:v>1</c:v>
                </c:pt>
                <c:pt idx="5">
                  <c:v>2</c:v>
                </c:pt>
                <c:pt idx="6">
                  <c:v>3</c:v>
                </c:pt>
                <c:pt idx="7">
                  <c:v>4</c:v>
                </c:pt>
              </c:numCache>
            </c:numRef>
          </c:xVal>
          <c:yVal>
            <c:numRef>
              <c:f>'ToF-SIMS Raw Data'!$O$35:$O$45</c:f>
              <c:numCache>
                <c:formatCode>0.00E+00</c:formatCode>
                <c:ptCount val="11"/>
                <c:pt idx="0">
                  <c:v>21.4</c:v>
                </c:pt>
                <c:pt idx="1">
                  <c:v>103.99999999999999</c:v>
                </c:pt>
                <c:pt idx="2">
                  <c:v>103.00000000000001</c:v>
                </c:pt>
                <c:pt idx="3">
                  <c:v>94.2</c:v>
                </c:pt>
                <c:pt idx="4">
                  <c:v>88.3</c:v>
                </c:pt>
                <c:pt idx="5">
                  <c:v>30.1</c:v>
                </c:pt>
                <c:pt idx="6">
                  <c:v>46.1</c:v>
                </c:pt>
                <c:pt idx="7">
                  <c:v>31.5</c:v>
                </c:pt>
              </c:numCache>
            </c:numRef>
          </c:yVal>
          <c:smooth val="0"/>
          <c:extLst>
            <c:ext xmlns:c16="http://schemas.microsoft.com/office/drawing/2014/chart" uri="{C3380CC4-5D6E-409C-BE32-E72D297353CC}">
              <c16:uniqueId val="{00000000-5DF6-4FC1-A061-B8B983D41E7E}"/>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Data'!$P$35:$P$42</c:f>
              <c:strCache>
                <c:ptCount val="8"/>
                <c:pt idx="0">
                  <c:v>1.17E+01</c:v>
                </c:pt>
                <c:pt idx="1">
                  <c:v>2.71E+01</c:v>
                </c:pt>
                <c:pt idx="2">
                  <c:v>3.37E+01</c:v>
                </c:pt>
                <c:pt idx="3">
                  <c:v>3.29E+01</c:v>
                </c:pt>
                <c:pt idx="4">
                  <c:v>3.39E+01</c:v>
                </c:pt>
                <c:pt idx="5">
                  <c:v>1.47E+01</c:v>
                </c:pt>
                <c:pt idx="6">
                  <c:v>2.65E+01</c:v>
                </c:pt>
                <c:pt idx="7">
                  <c:v>2.14E+01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Data'!$J$35:$J$45</c:f>
              <c:numCache>
                <c:formatCode>General</c:formatCode>
                <c:ptCount val="11"/>
                <c:pt idx="0">
                  <c:v>0</c:v>
                </c:pt>
                <c:pt idx="1">
                  <c:v>0.25</c:v>
                </c:pt>
                <c:pt idx="2">
                  <c:v>0.5</c:v>
                </c:pt>
                <c:pt idx="3">
                  <c:v>0.75</c:v>
                </c:pt>
                <c:pt idx="4">
                  <c:v>1</c:v>
                </c:pt>
                <c:pt idx="5">
                  <c:v>2</c:v>
                </c:pt>
                <c:pt idx="6">
                  <c:v>3</c:v>
                </c:pt>
                <c:pt idx="7">
                  <c:v>4</c:v>
                </c:pt>
              </c:numCache>
            </c:numRef>
          </c:xVal>
          <c:yVal>
            <c:numRef>
              <c:f>'ToF-SIMS Raw Data'!$P$35:$P$45</c:f>
              <c:numCache>
                <c:formatCode>0.00E+00</c:formatCode>
                <c:ptCount val="11"/>
                <c:pt idx="0">
                  <c:v>11.7</c:v>
                </c:pt>
                <c:pt idx="1">
                  <c:v>27.099999999999998</c:v>
                </c:pt>
                <c:pt idx="2">
                  <c:v>33.700000000000003</c:v>
                </c:pt>
                <c:pt idx="3">
                  <c:v>32.9</c:v>
                </c:pt>
                <c:pt idx="4">
                  <c:v>33.9</c:v>
                </c:pt>
                <c:pt idx="5">
                  <c:v>14.7</c:v>
                </c:pt>
                <c:pt idx="6">
                  <c:v>26.5</c:v>
                </c:pt>
                <c:pt idx="7">
                  <c:v>21.4</c:v>
                </c:pt>
              </c:numCache>
            </c:numRef>
          </c:yVal>
          <c:smooth val="0"/>
          <c:extLst>
            <c:ext xmlns:c16="http://schemas.microsoft.com/office/drawing/2014/chart" uri="{C3380CC4-5D6E-409C-BE32-E72D297353CC}">
              <c16:uniqueId val="{00000000-1C88-4A9C-9C8B-C8920A9C0690}"/>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Data'!$Q$35:$Q$42</c:f>
              <c:strCache>
                <c:ptCount val="8"/>
                <c:pt idx="0">
                  <c:v>1.49E+01</c:v>
                </c:pt>
                <c:pt idx="1">
                  <c:v>1.67E+01</c:v>
                </c:pt>
                <c:pt idx="2">
                  <c:v>1.95E+01</c:v>
                </c:pt>
                <c:pt idx="3">
                  <c:v>1.92E+01</c:v>
                </c:pt>
                <c:pt idx="4">
                  <c:v>2.12E+01</c:v>
                </c:pt>
                <c:pt idx="5">
                  <c:v>1.01E+01</c:v>
                </c:pt>
                <c:pt idx="6">
                  <c:v>2.04E+01</c:v>
                </c:pt>
                <c:pt idx="7">
                  <c:v>2.00E+01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Data'!$J$35:$J$45</c:f>
              <c:numCache>
                <c:formatCode>General</c:formatCode>
                <c:ptCount val="11"/>
                <c:pt idx="0">
                  <c:v>0</c:v>
                </c:pt>
                <c:pt idx="1">
                  <c:v>0.25</c:v>
                </c:pt>
                <c:pt idx="2">
                  <c:v>0.5</c:v>
                </c:pt>
                <c:pt idx="3">
                  <c:v>0.75</c:v>
                </c:pt>
                <c:pt idx="4">
                  <c:v>1</c:v>
                </c:pt>
                <c:pt idx="5">
                  <c:v>2</c:v>
                </c:pt>
                <c:pt idx="6">
                  <c:v>3</c:v>
                </c:pt>
                <c:pt idx="7">
                  <c:v>4</c:v>
                </c:pt>
              </c:numCache>
            </c:numRef>
          </c:xVal>
          <c:yVal>
            <c:numRef>
              <c:f>'ToF-SIMS Raw Data'!$Q$35:$Q$45</c:f>
              <c:numCache>
                <c:formatCode>0.00E+00</c:formatCode>
                <c:ptCount val="11"/>
                <c:pt idx="0">
                  <c:v>14.899999999999999</c:v>
                </c:pt>
                <c:pt idx="1">
                  <c:v>16.7</c:v>
                </c:pt>
                <c:pt idx="2">
                  <c:v>19.5</c:v>
                </c:pt>
                <c:pt idx="3">
                  <c:v>19.2</c:v>
                </c:pt>
                <c:pt idx="4">
                  <c:v>21.2</c:v>
                </c:pt>
                <c:pt idx="5">
                  <c:v>10.1</c:v>
                </c:pt>
                <c:pt idx="6">
                  <c:v>20.399999999999999</c:v>
                </c:pt>
                <c:pt idx="7">
                  <c:v>20</c:v>
                </c:pt>
              </c:numCache>
            </c:numRef>
          </c:yVal>
          <c:smooth val="0"/>
          <c:extLst>
            <c:ext xmlns:c16="http://schemas.microsoft.com/office/drawing/2014/chart" uri="{C3380CC4-5D6E-409C-BE32-E72D297353CC}">
              <c16:uniqueId val="{00000000-CA14-4146-A565-67ABC9EDC33C}"/>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Data'!$K$48:$K$55</c:f>
              <c:strCache>
                <c:ptCount val="8"/>
                <c:pt idx="0">
                  <c:v>1.11E+03</c:v>
                </c:pt>
                <c:pt idx="1">
                  <c:v>6.02E+02</c:v>
                </c:pt>
                <c:pt idx="2">
                  <c:v>4.09E+02</c:v>
                </c:pt>
                <c:pt idx="3">
                  <c:v>2.38E+02</c:v>
                </c:pt>
                <c:pt idx="4">
                  <c:v>2.16E+02</c:v>
                </c:pt>
                <c:pt idx="5">
                  <c:v>9.56E+01</c:v>
                </c:pt>
                <c:pt idx="6">
                  <c:v>1.05E+02</c:v>
                </c:pt>
                <c:pt idx="7">
                  <c:v>3.48E+01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Data'!$J$48:$J$67</c:f>
              <c:numCache>
                <c:formatCode>General</c:formatCode>
                <c:ptCount val="20"/>
                <c:pt idx="0">
                  <c:v>0</c:v>
                </c:pt>
                <c:pt idx="1">
                  <c:v>0.25</c:v>
                </c:pt>
                <c:pt idx="2">
                  <c:v>0.5</c:v>
                </c:pt>
                <c:pt idx="3">
                  <c:v>0.75</c:v>
                </c:pt>
                <c:pt idx="4">
                  <c:v>1</c:v>
                </c:pt>
                <c:pt idx="5">
                  <c:v>2</c:v>
                </c:pt>
                <c:pt idx="6">
                  <c:v>3</c:v>
                </c:pt>
                <c:pt idx="7">
                  <c:v>4</c:v>
                </c:pt>
              </c:numCache>
            </c:numRef>
          </c:xVal>
          <c:yVal>
            <c:numRef>
              <c:f>'ToF-SIMS Raw Data'!$K$48:$K$67</c:f>
              <c:numCache>
                <c:formatCode>0.00E+00</c:formatCode>
                <c:ptCount val="20"/>
                <c:pt idx="0">
                  <c:v>1110</c:v>
                </c:pt>
                <c:pt idx="1">
                  <c:v>602</c:v>
                </c:pt>
                <c:pt idx="2">
                  <c:v>409</c:v>
                </c:pt>
                <c:pt idx="3">
                  <c:v>238.00000000000003</c:v>
                </c:pt>
                <c:pt idx="4">
                  <c:v>216</c:v>
                </c:pt>
                <c:pt idx="5">
                  <c:v>95.600000000000009</c:v>
                </c:pt>
                <c:pt idx="6">
                  <c:v>105</c:v>
                </c:pt>
                <c:pt idx="7">
                  <c:v>34.799999999999997</c:v>
                </c:pt>
              </c:numCache>
            </c:numRef>
          </c:yVal>
          <c:smooth val="0"/>
          <c:extLst>
            <c:ext xmlns:c16="http://schemas.microsoft.com/office/drawing/2014/chart" uri="{C3380CC4-5D6E-409C-BE32-E72D297353CC}">
              <c16:uniqueId val="{00000000-3648-4A82-8E1D-325610295207}"/>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Data'!$L$48:$L$55</c:f>
              <c:strCache>
                <c:ptCount val="8"/>
                <c:pt idx="0">
                  <c:v>1.09E+03</c:v>
                </c:pt>
                <c:pt idx="1">
                  <c:v>9.42E+02</c:v>
                </c:pt>
                <c:pt idx="2">
                  <c:v>7.37E+02</c:v>
                </c:pt>
                <c:pt idx="3">
                  <c:v>4.57E+02</c:v>
                </c:pt>
                <c:pt idx="4">
                  <c:v>4.43E+02</c:v>
                </c:pt>
                <c:pt idx="5">
                  <c:v>2.13E+02</c:v>
                </c:pt>
                <c:pt idx="6">
                  <c:v>2.40E+02</c:v>
                </c:pt>
                <c:pt idx="7">
                  <c:v>7.95E+01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Data'!$J$48:$J$67</c:f>
              <c:numCache>
                <c:formatCode>General</c:formatCode>
                <c:ptCount val="20"/>
                <c:pt idx="0">
                  <c:v>0</c:v>
                </c:pt>
                <c:pt idx="1">
                  <c:v>0.25</c:v>
                </c:pt>
                <c:pt idx="2">
                  <c:v>0.5</c:v>
                </c:pt>
                <c:pt idx="3">
                  <c:v>0.75</c:v>
                </c:pt>
                <c:pt idx="4">
                  <c:v>1</c:v>
                </c:pt>
                <c:pt idx="5">
                  <c:v>2</c:v>
                </c:pt>
                <c:pt idx="6">
                  <c:v>3</c:v>
                </c:pt>
                <c:pt idx="7">
                  <c:v>4</c:v>
                </c:pt>
              </c:numCache>
            </c:numRef>
          </c:xVal>
          <c:yVal>
            <c:numRef>
              <c:f>'ToF-SIMS Raw Data'!$L$48:$L$67</c:f>
              <c:numCache>
                <c:formatCode>0.00E+00</c:formatCode>
                <c:ptCount val="20"/>
                <c:pt idx="0">
                  <c:v>1090</c:v>
                </c:pt>
                <c:pt idx="1">
                  <c:v>942</c:v>
                </c:pt>
                <c:pt idx="2">
                  <c:v>737</c:v>
                </c:pt>
                <c:pt idx="3">
                  <c:v>457</c:v>
                </c:pt>
                <c:pt idx="4">
                  <c:v>443</c:v>
                </c:pt>
                <c:pt idx="5">
                  <c:v>213</c:v>
                </c:pt>
                <c:pt idx="6">
                  <c:v>239.99999999999997</c:v>
                </c:pt>
                <c:pt idx="7">
                  <c:v>79.5</c:v>
                </c:pt>
              </c:numCache>
            </c:numRef>
          </c:yVal>
          <c:smooth val="0"/>
          <c:extLst>
            <c:ext xmlns:c16="http://schemas.microsoft.com/office/drawing/2014/chart" uri="{C3380CC4-5D6E-409C-BE32-E72D297353CC}">
              <c16:uniqueId val="{00000000-F7BF-4183-A60E-A1D4A2A256B5}"/>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Data'!$M$48:$M$55</c:f>
              <c:strCache>
                <c:ptCount val="8"/>
                <c:pt idx="0">
                  <c:v>5.37E+02</c:v>
                </c:pt>
                <c:pt idx="1">
                  <c:v>7.68E+02</c:v>
                </c:pt>
                <c:pt idx="2">
                  <c:v>7.52E+02</c:v>
                </c:pt>
                <c:pt idx="3">
                  <c:v>5.49E+02</c:v>
                </c:pt>
                <c:pt idx="4">
                  <c:v>5.43E+02</c:v>
                </c:pt>
                <c:pt idx="5">
                  <c:v>3.23E+02</c:v>
                </c:pt>
                <c:pt idx="6">
                  <c:v>3.67E+02</c:v>
                </c:pt>
                <c:pt idx="7">
                  <c:v>1.49E+02</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Data'!$J$48:$J$67</c:f>
              <c:numCache>
                <c:formatCode>General</c:formatCode>
                <c:ptCount val="20"/>
                <c:pt idx="0">
                  <c:v>0</c:v>
                </c:pt>
                <c:pt idx="1">
                  <c:v>0.25</c:v>
                </c:pt>
                <c:pt idx="2">
                  <c:v>0.5</c:v>
                </c:pt>
                <c:pt idx="3">
                  <c:v>0.75</c:v>
                </c:pt>
                <c:pt idx="4">
                  <c:v>1</c:v>
                </c:pt>
                <c:pt idx="5">
                  <c:v>2</c:v>
                </c:pt>
                <c:pt idx="6">
                  <c:v>3</c:v>
                </c:pt>
                <c:pt idx="7">
                  <c:v>4</c:v>
                </c:pt>
              </c:numCache>
            </c:numRef>
          </c:xVal>
          <c:yVal>
            <c:numRef>
              <c:f>'ToF-SIMS Raw Data'!$M$48:$M$67</c:f>
              <c:numCache>
                <c:formatCode>0.00E+00</c:formatCode>
                <c:ptCount val="20"/>
                <c:pt idx="0">
                  <c:v>537</c:v>
                </c:pt>
                <c:pt idx="1">
                  <c:v>768</c:v>
                </c:pt>
                <c:pt idx="2">
                  <c:v>752</c:v>
                </c:pt>
                <c:pt idx="3">
                  <c:v>549</c:v>
                </c:pt>
                <c:pt idx="4">
                  <c:v>543</c:v>
                </c:pt>
                <c:pt idx="5">
                  <c:v>323</c:v>
                </c:pt>
                <c:pt idx="6">
                  <c:v>367</c:v>
                </c:pt>
                <c:pt idx="7">
                  <c:v>149</c:v>
                </c:pt>
              </c:numCache>
            </c:numRef>
          </c:yVal>
          <c:smooth val="0"/>
          <c:extLst>
            <c:ext xmlns:c16="http://schemas.microsoft.com/office/drawing/2014/chart" uri="{C3380CC4-5D6E-409C-BE32-E72D297353CC}">
              <c16:uniqueId val="{00000000-2EF1-43AE-99AA-7DE85EAFBE2D}"/>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Data'!$N$48:$N$55</c:f>
              <c:strCache>
                <c:ptCount val="8"/>
                <c:pt idx="0">
                  <c:v>1.23E+02</c:v>
                </c:pt>
                <c:pt idx="1">
                  <c:v>3.71E+02</c:v>
                </c:pt>
                <c:pt idx="2">
                  <c:v>4.63E+02</c:v>
                </c:pt>
                <c:pt idx="3">
                  <c:v>3.96E+02</c:v>
                </c:pt>
                <c:pt idx="4">
                  <c:v>4.21E+02</c:v>
                </c:pt>
                <c:pt idx="5">
                  <c:v>3.07E+02</c:v>
                </c:pt>
                <c:pt idx="6">
                  <c:v>3.65E+02</c:v>
                </c:pt>
                <c:pt idx="7">
                  <c:v>1.73E+02</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Data'!$J$48:$J$67</c:f>
              <c:numCache>
                <c:formatCode>General</c:formatCode>
                <c:ptCount val="20"/>
                <c:pt idx="0">
                  <c:v>0</c:v>
                </c:pt>
                <c:pt idx="1">
                  <c:v>0.25</c:v>
                </c:pt>
                <c:pt idx="2">
                  <c:v>0.5</c:v>
                </c:pt>
                <c:pt idx="3">
                  <c:v>0.75</c:v>
                </c:pt>
                <c:pt idx="4">
                  <c:v>1</c:v>
                </c:pt>
                <c:pt idx="5">
                  <c:v>2</c:v>
                </c:pt>
                <c:pt idx="6">
                  <c:v>3</c:v>
                </c:pt>
                <c:pt idx="7">
                  <c:v>4</c:v>
                </c:pt>
              </c:numCache>
            </c:numRef>
          </c:xVal>
          <c:yVal>
            <c:numRef>
              <c:f>'ToF-SIMS Raw Data'!$N$48:$N$67</c:f>
              <c:numCache>
                <c:formatCode>0.00E+00</c:formatCode>
                <c:ptCount val="20"/>
                <c:pt idx="0">
                  <c:v>123</c:v>
                </c:pt>
                <c:pt idx="1">
                  <c:v>371</c:v>
                </c:pt>
                <c:pt idx="2">
                  <c:v>462.99999999999994</c:v>
                </c:pt>
                <c:pt idx="3">
                  <c:v>396</c:v>
                </c:pt>
                <c:pt idx="4">
                  <c:v>421</c:v>
                </c:pt>
                <c:pt idx="5">
                  <c:v>307</c:v>
                </c:pt>
                <c:pt idx="6">
                  <c:v>365</c:v>
                </c:pt>
                <c:pt idx="7">
                  <c:v>173</c:v>
                </c:pt>
              </c:numCache>
            </c:numRef>
          </c:yVal>
          <c:smooth val="0"/>
          <c:extLst>
            <c:ext xmlns:c16="http://schemas.microsoft.com/office/drawing/2014/chart" uri="{C3380CC4-5D6E-409C-BE32-E72D297353CC}">
              <c16:uniqueId val="{00000000-7453-4F72-9882-FEFF4E231674}"/>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Data'!$O$48:$O$55</c:f>
              <c:strCache>
                <c:ptCount val="8"/>
                <c:pt idx="0">
                  <c:v>4.28E+01</c:v>
                </c:pt>
                <c:pt idx="1">
                  <c:v>1.21E+02</c:v>
                </c:pt>
                <c:pt idx="2">
                  <c:v>1.94E+02</c:v>
                </c:pt>
                <c:pt idx="3">
                  <c:v>1.95E+02</c:v>
                </c:pt>
                <c:pt idx="4">
                  <c:v>2.25E+02</c:v>
                </c:pt>
                <c:pt idx="5">
                  <c:v>2.12E+02</c:v>
                </c:pt>
                <c:pt idx="6">
                  <c:v>2.66E+02</c:v>
                </c:pt>
                <c:pt idx="7">
                  <c:v>1.61E+02</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Data'!$J$48:$J$67</c:f>
              <c:numCache>
                <c:formatCode>General</c:formatCode>
                <c:ptCount val="20"/>
                <c:pt idx="0">
                  <c:v>0</c:v>
                </c:pt>
                <c:pt idx="1">
                  <c:v>0.25</c:v>
                </c:pt>
                <c:pt idx="2">
                  <c:v>0.5</c:v>
                </c:pt>
                <c:pt idx="3">
                  <c:v>0.75</c:v>
                </c:pt>
                <c:pt idx="4">
                  <c:v>1</c:v>
                </c:pt>
                <c:pt idx="5">
                  <c:v>2</c:v>
                </c:pt>
                <c:pt idx="6">
                  <c:v>3</c:v>
                </c:pt>
                <c:pt idx="7">
                  <c:v>4</c:v>
                </c:pt>
              </c:numCache>
            </c:numRef>
          </c:xVal>
          <c:yVal>
            <c:numRef>
              <c:f>'ToF-SIMS Raw Data'!$O$48:$O$67</c:f>
              <c:numCache>
                <c:formatCode>0.00E+00</c:formatCode>
                <c:ptCount val="20"/>
                <c:pt idx="0">
                  <c:v>42.8</c:v>
                </c:pt>
                <c:pt idx="1">
                  <c:v>120.99999999999999</c:v>
                </c:pt>
                <c:pt idx="2">
                  <c:v>194</c:v>
                </c:pt>
                <c:pt idx="3">
                  <c:v>195</c:v>
                </c:pt>
                <c:pt idx="4">
                  <c:v>224.99999999999997</c:v>
                </c:pt>
                <c:pt idx="5">
                  <c:v>212</c:v>
                </c:pt>
                <c:pt idx="6">
                  <c:v>266</c:v>
                </c:pt>
                <c:pt idx="7">
                  <c:v>161</c:v>
                </c:pt>
              </c:numCache>
            </c:numRef>
          </c:yVal>
          <c:smooth val="0"/>
          <c:extLst>
            <c:ext xmlns:c16="http://schemas.microsoft.com/office/drawing/2014/chart" uri="{C3380CC4-5D6E-409C-BE32-E72D297353CC}">
              <c16:uniqueId val="{00000000-A53B-4796-A77E-C18B65294235}"/>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Data'!$P$48:$P$55</c:f>
              <c:strCache>
                <c:ptCount val="8"/>
                <c:pt idx="0">
                  <c:v>4.37E+01</c:v>
                </c:pt>
                <c:pt idx="1">
                  <c:v>3.58E+01</c:v>
                </c:pt>
                <c:pt idx="2">
                  <c:v>6.56E+01</c:v>
                </c:pt>
                <c:pt idx="3">
                  <c:v>7.19E+01</c:v>
                </c:pt>
                <c:pt idx="4">
                  <c:v>9.05E+01</c:v>
                </c:pt>
                <c:pt idx="5">
                  <c:v>1.04E+02</c:v>
                </c:pt>
                <c:pt idx="6">
                  <c:v>1.42E+02</c:v>
                </c:pt>
                <c:pt idx="7">
                  <c:v>1.10E+02</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Data'!$J$48:$J$67</c:f>
              <c:numCache>
                <c:formatCode>General</c:formatCode>
                <c:ptCount val="20"/>
                <c:pt idx="0">
                  <c:v>0</c:v>
                </c:pt>
                <c:pt idx="1">
                  <c:v>0.25</c:v>
                </c:pt>
                <c:pt idx="2">
                  <c:v>0.5</c:v>
                </c:pt>
                <c:pt idx="3">
                  <c:v>0.75</c:v>
                </c:pt>
                <c:pt idx="4">
                  <c:v>1</c:v>
                </c:pt>
                <c:pt idx="5">
                  <c:v>2</c:v>
                </c:pt>
                <c:pt idx="6">
                  <c:v>3</c:v>
                </c:pt>
                <c:pt idx="7">
                  <c:v>4</c:v>
                </c:pt>
              </c:numCache>
            </c:numRef>
          </c:xVal>
          <c:yVal>
            <c:numRef>
              <c:f>'ToF-SIMS Raw Data'!$P$48:$P$67</c:f>
              <c:numCache>
                <c:formatCode>0.00E+00</c:formatCode>
                <c:ptCount val="20"/>
                <c:pt idx="0">
                  <c:v>43.7</c:v>
                </c:pt>
                <c:pt idx="1">
                  <c:v>35.799999999999997</c:v>
                </c:pt>
                <c:pt idx="2">
                  <c:v>65.599999999999994</c:v>
                </c:pt>
                <c:pt idx="3">
                  <c:v>71.900000000000006</c:v>
                </c:pt>
                <c:pt idx="4">
                  <c:v>90.5</c:v>
                </c:pt>
                <c:pt idx="5">
                  <c:v>103.99999999999999</c:v>
                </c:pt>
                <c:pt idx="6">
                  <c:v>142</c:v>
                </c:pt>
                <c:pt idx="7">
                  <c:v>110</c:v>
                </c:pt>
              </c:numCache>
            </c:numRef>
          </c:yVal>
          <c:smooth val="0"/>
          <c:extLst>
            <c:ext xmlns:c16="http://schemas.microsoft.com/office/drawing/2014/chart" uri="{C3380CC4-5D6E-409C-BE32-E72D297353CC}">
              <c16:uniqueId val="{00000000-B9F2-4306-8239-184369ECAC54}"/>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Black Rollerball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1"/>
          <c:order val="0"/>
          <c:tx>
            <c:v>Copy Paper</c:v>
          </c:tx>
          <c:spPr>
            <a:ln w="25400" cap="rnd">
              <a:noFill/>
              <a:round/>
            </a:ln>
            <a:effectLst/>
          </c:spPr>
          <c:marker>
            <c:symbol val="circle"/>
            <c:size val="5"/>
            <c:spPr>
              <a:solidFill>
                <a:srgbClr val="00B0F0"/>
              </a:solidFill>
              <a:ln w="9525">
                <a:solidFill>
                  <a:srgbClr val="00B0F0"/>
                </a:solidFill>
              </a:ln>
              <a:effectLst/>
            </c:spPr>
          </c:marker>
          <c:errBars>
            <c:errDir val="y"/>
            <c:errBarType val="both"/>
            <c:errValType val="cust"/>
            <c:noEndCap val="0"/>
            <c:plus>
              <c:numRef>
                <c:f>'Raman Error Analysis'!$B$7:$B$12</c:f>
                <c:numCache>
                  <c:formatCode>General</c:formatCode>
                  <c:ptCount val="6"/>
                  <c:pt idx="0">
                    <c:v>2.9405933198252091E-2</c:v>
                  </c:pt>
                  <c:pt idx="1">
                    <c:v>4.9990923945958101E-3</c:v>
                  </c:pt>
                  <c:pt idx="2">
                    <c:v>2.1992076057951167E-2</c:v>
                  </c:pt>
                  <c:pt idx="3">
                    <c:v>1.7298259680122236E-2</c:v>
                  </c:pt>
                  <c:pt idx="4">
                    <c:v>6.6147424978476574E-2</c:v>
                  </c:pt>
                  <c:pt idx="5">
                    <c:v>0.13362175118377573</c:v>
                  </c:pt>
                </c:numCache>
              </c:numRef>
            </c:plus>
            <c:minus>
              <c:numRef>
                <c:f>'Raman Error Analysis'!$B$7:$B$12</c:f>
                <c:numCache>
                  <c:formatCode>General</c:formatCode>
                  <c:ptCount val="6"/>
                  <c:pt idx="0">
                    <c:v>2.9405933198252091E-2</c:v>
                  </c:pt>
                  <c:pt idx="1">
                    <c:v>4.9990923945958101E-3</c:v>
                  </c:pt>
                  <c:pt idx="2">
                    <c:v>2.1992076057951167E-2</c:v>
                  </c:pt>
                  <c:pt idx="3">
                    <c:v>1.7298259680122236E-2</c:v>
                  </c:pt>
                  <c:pt idx="4">
                    <c:v>6.6147424978476574E-2</c:v>
                  </c:pt>
                  <c:pt idx="5">
                    <c:v>0.13362175118377573</c:v>
                  </c:pt>
                </c:numCache>
              </c:numRef>
            </c:minus>
            <c:spPr>
              <a:noFill/>
              <a:ln w="9525" cap="flat" cmpd="sng" algn="ctr">
                <a:solidFill>
                  <a:schemeClr val="tx1">
                    <a:lumMod val="65000"/>
                    <a:lumOff val="35000"/>
                  </a:schemeClr>
                </a:solidFill>
                <a:round/>
              </a:ln>
              <a:effectLst/>
            </c:spPr>
          </c:errBars>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Analysis'!$B$44:$B$49</c:f>
              <c:numCache>
                <c:formatCode>General</c:formatCode>
                <c:ptCount val="6"/>
                <c:pt idx="0">
                  <c:v>0.38472764205677396</c:v>
                </c:pt>
                <c:pt idx="1">
                  <c:v>0.58719621360422369</c:v>
                </c:pt>
                <c:pt idx="2">
                  <c:v>0.54228473998294968</c:v>
                </c:pt>
                <c:pt idx="3">
                  <c:v>0.80541079812206562</c:v>
                </c:pt>
                <c:pt idx="4">
                  <c:v>0.66081635849077713</c:v>
                </c:pt>
                <c:pt idx="5">
                  <c:v>0.76540975364504771</c:v>
                </c:pt>
              </c:numCache>
            </c:numRef>
          </c:yVal>
          <c:smooth val="0"/>
          <c:extLst>
            <c:ext xmlns:c16="http://schemas.microsoft.com/office/drawing/2014/chart" uri="{C3380CC4-5D6E-409C-BE32-E72D297353CC}">
              <c16:uniqueId val="{00000000-159E-45B2-B88D-E037F6C757D4}"/>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Average Ratio of Peaks A/B</a:t>
                </a:r>
              </a:p>
            </c:rich>
          </c:tx>
          <c:layout>
            <c:manualLayout>
              <c:xMode val="edge"/>
              <c:yMode val="edge"/>
              <c:x val="6.3436561773966994E-3"/>
              <c:y val="0.202752763203092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'ToF-SIMS Raw Data'!$Q$48:$Q$55</c:f>
              <c:strCache>
                <c:ptCount val="8"/>
                <c:pt idx="0">
                  <c:v>2.67E+01</c:v>
                </c:pt>
                <c:pt idx="1">
                  <c:v>3.33E+01</c:v>
                </c:pt>
                <c:pt idx="2">
                  <c:v>3.67E+01</c:v>
                </c:pt>
                <c:pt idx="3">
                  <c:v>3.42E+01</c:v>
                </c:pt>
                <c:pt idx="4">
                  <c:v>3.61E+01</c:v>
                </c:pt>
                <c:pt idx="5">
                  <c:v>2.72E+01</c:v>
                </c:pt>
                <c:pt idx="6">
                  <c:v>3.06E+01</c:v>
                </c:pt>
                <c:pt idx="7">
                  <c:v>2.34E+01</c:v>
                </c:pt>
              </c:strCache>
            </c:strRef>
          </c:tx>
          <c:spPr>
            <a:ln w="25400" cap="rnd">
              <a:noFill/>
              <a:round/>
            </a:ln>
            <a:effectLst/>
          </c:spPr>
          <c:marker>
            <c:symbol val="circle"/>
            <c:size val="5"/>
            <c:spPr>
              <a:solidFill>
                <a:schemeClr val="accent1"/>
              </a:solidFill>
              <a:ln w="9525">
                <a:solidFill>
                  <a:schemeClr val="accent1"/>
                </a:solidFill>
              </a:ln>
              <a:effectLst/>
            </c:spPr>
          </c:marker>
          <c:xVal>
            <c:numRef>
              <c:f>'ToF-SIMS Raw Data'!$J$48:$J$67</c:f>
              <c:numCache>
                <c:formatCode>General</c:formatCode>
                <c:ptCount val="20"/>
                <c:pt idx="0">
                  <c:v>0</c:v>
                </c:pt>
                <c:pt idx="1">
                  <c:v>0.25</c:v>
                </c:pt>
                <c:pt idx="2">
                  <c:v>0.5</c:v>
                </c:pt>
                <c:pt idx="3">
                  <c:v>0.75</c:v>
                </c:pt>
                <c:pt idx="4">
                  <c:v>1</c:v>
                </c:pt>
                <c:pt idx="5">
                  <c:v>2</c:v>
                </c:pt>
                <c:pt idx="6">
                  <c:v>3</c:v>
                </c:pt>
                <c:pt idx="7">
                  <c:v>4</c:v>
                </c:pt>
              </c:numCache>
            </c:numRef>
          </c:xVal>
          <c:yVal>
            <c:numRef>
              <c:f>'ToF-SIMS Raw Data'!$Q$48:$Q$67</c:f>
              <c:numCache>
                <c:formatCode>0.00E+00</c:formatCode>
                <c:ptCount val="20"/>
                <c:pt idx="0">
                  <c:v>26.7</c:v>
                </c:pt>
                <c:pt idx="1">
                  <c:v>33.300000000000004</c:v>
                </c:pt>
                <c:pt idx="2">
                  <c:v>36.699999999999996</c:v>
                </c:pt>
                <c:pt idx="3">
                  <c:v>34.200000000000003</c:v>
                </c:pt>
                <c:pt idx="4">
                  <c:v>36.1</c:v>
                </c:pt>
                <c:pt idx="5">
                  <c:v>27.2</c:v>
                </c:pt>
                <c:pt idx="6">
                  <c:v>30.6</c:v>
                </c:pt>
                <c:pt idx="7">
                  <c:v>23.4</c:v>
                </c:pt>
              </c:numCache>
            </c:numRef>
          </c:yVal>
          <c:smooth val="0"/>
          <c:extLst>
            <c:ext xmlns:c16="http://schemas.microsoft.com/office/drawing/2014/chart" uri="{C3380CC4-5D6E-409C-BE32-E72D297353CC}">
              <c16:uniqueId val="{00000000-58B3-467E-89C0-E315D6F2E88D}"/>
            </c:ext>
          </c:extLst>
        </c:ser>
        <c:dLbls>
          <c:showLegendKey val="0"/>
          <c:showVal val="0"/>
          <c:showCatName val="0"/>
          <c:showSerName val="0"/>
          <c:showPercent val="0"/>
          <c:showBubbleSize val="0"/>
        </c:dLbls>
        <c:axId val="1697049607"/>
        <c:axId val="1697051655"/>
      </c:scatterChart>
      <c:valAx>
        <c:axId val="1697049607"/>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51655"/>
        <c:crosses val="autoZero"/>
        <c:crossBetween val="midCat"/>
      </c:valAx>
      <c:valAx>
        <c:axId val="1697051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Normalised</a:t>
                </a:r>
                <a:r>
                  <a:rPr lang="en-AU" baseline="0">
                    <a:solidFill>
                      <a:schemeClr val="tx1"/>
                    </a:solidFill>
                  </a:rPr>
                  <a:t> Peak Intensity (x10</a:t>
                </a:r>
                <a:r>
                  <a:rPr lang="en-AU" baseline="30000">
                    <a:solidFill>
                      <a:schemeClr val="tx1"/>
                    </a:solidFill>
                  </a:rPr>
                  <a:t>-5</a:t>
                </a:r>
                <a:r>
                  <a:rPr lang="en-AU" baseline="0">
                    <a:solidFill>
                      <a:schemeClr val="tx1"/>
                    </a:solidFill>
                  </a:rPr>
                  <a:t>)</a:t>
                </a:r>
                <a:endParaRPr lang="en-AU">
                  <a:solidFill>
                    <a:schemeClr val="tx1"/>
                  </a:solidFill>
                </a:endParaRPr>
              </a:p>
            </c:rich>
          </c:tx>
          <c:layout>
            <c:manualLayout>
              <c:xMode val="edge"/>
              <c:yMode val="edge"/>
              <c:x val="2.2275821590840076E-2"/>
              <c:y val="9.562216150855432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697049607"/>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Analysis'!$A$7:$A$15</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Analysis'!$B$7:$B$15</c:f>
              <c:numCache>
                <c:formatCode>0.00E+00</c:formatCode>
                <c:ptCount val="9"/>
                <c:pt idx="0">
                  <c:v>0.96052631578947367</c:v>
                </c:pt>
                <c:pt idx="1">
                  <c:v>1.9953488372093025</c:v>
                </c:pt>
                <c:pt idx="2">
                  <c:v>2.3326133909287257</c:v>
                </c:pt>
                <c:pt idx="3">
                  <c:v>3.2969432314410478</c:v>
                </c:pt>
                <c:pt idx="4">
                  <c:v>3.3527696793002915</c:v>
                </c:pt>
                <c:pt idx="5">
                  <c:v>2.9134720700985763</c:v>
                </c:pt>
                <c:pt idx="6">
                  <c:v>0.64126984126984121</c:v>
                </c:pt>
                <c:pt idx="7">
                  <c:v>2.6928675400291118</c:v>
                </c:pt>
              </c:numCache>
            </c:numRef>
          </c:yVal>
          <c:smooth val="0"/>
          <c:extLst>
            <c:ext xmlns:c16="http://schemas.microsoft.com/office/drawing/2014/chart" uri="{C3380CC4-5D6E-409C-BE32-E72D297353CC}">
              <c16:uniqueId val="{00000000-7266-40AA-84DD-6F37650C7A5F}"/>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layout>
            <c:manualLayout>
              <c:xMode val="edge"/>
              <c:yMode val="edge"/>
              <c:x val="1.9286536977541489E-2"/>
              <c:y val="0.291603002072664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Analysis'!$A$18:$A$26</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Analysis'!$B$18:$B$26</c:f>
              <c:numCache>
                <c:formatCode>0.00E+00</c:formatCode>
                <c:ptCount val="9"/>
                <c:pt idx="0">
                  <c:v>0.93421052631578949</c:v>
                </c:pt>
                <c:pt idx="1">
                  <c:v>1.9103942652329748</c:v>
                </c:pt>
                <c:pt idx="2">
                  <c:v>2.3719958202716822</c:v>
                </c:pt>
                <c:pt idx="3">
                  <c:v>2.5773195876288657</c:v>
                </c:pt>
                <c:pt idx="4">
                  <c:v>2.7425373134328357</c:v>
                </c:pt>
                <c:pt idx="5">
                  <c:v>2.5824175824175821</c:v>
                </c:pt>
                <c:pt idx="6">
                  <c:v>2.3326133909287257</c:v>
                </c:pt>
                <c:pt idx="7">
                  <c:v>2.096774193548387</c:v>
                </c:pt>
              </c:numCache>
            </c:numRef>
          </c:yVal>
          <c:smooth val="0"/>
          <c:extLst>
            <c:ext xmlns:c16="http://schemas.microsoft.com/office/drawing/2014/chart" uri="{C3380CC4-5D6E-409C-BE32-E72D297353CC}">
              <c16:uniqueId val="{00000000-FB11-4C4D-9BAD-5F88FE9FF924}"/>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a:t>
                </a:r>
                <a:r>
                  <a:rPr lang="en-AU" baseline="0">
                    <a:solidFill>
                      <a:schemeClr val="tx1"/>
                    </a:solidFill>
                  </a:rPr>
                  <a:t> of TMD Ions</a:t>
                </a:r>
                <a:endParaRPr lang="en-AU">
                  <a:solidFill>
                    <a:schemeClr val="tx1"/>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Analysis'!$A$29:$A$37</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Analysis'!$B$29:$B$37</c:f>
              <c:numCache>
                <c:formatCode>0.00E+00</c:formatCode>
                <c:ptCount val="9"/>
                <c:pt idx="0">
                  <c:v>0.98130841121495338</c:v>
                </c:pt>
                <c:pt idx="1">
                  <c:v>1.8909774436090225</c:v>
                </c:pt>
                <c:pt idx="2">
                  <c:v>2.216981132075472</c:v>
                </c:pt>
                <c:pt idx="3">
                  <c:v>2.2580645161290325</c:v>
                </c:pt>
                <c:pt idx="4">
                  <c:v>2.5467289719626169</c:v>
                </c:pt>
                <c:pt idx="5">
                  <c:v>1.3139534883720929</c:v>
                </c:pt>
                <c:pt idx="6">
                  <c:v>2.5531914893617023</c:v>
                </c:pt>
                <c:pt idx="7">
                  <c:v>2.5174825174825175</c:v>
                </c:pt>
              </c:numCache>
            </c:numRef>
          </c:yVal>
          <c:smooth val="0"/>
          <c:extLst>
            <c:ext xmlns:c16="http://schemas.microsoft.com/office/drawing/2014/chart" uri="{C3380CC4-5D6E-409C-BE32-E72D297353CC}">
              <c16:uniqueId val="{00000000-3327-4000-82CC-E30EE7861BC0}"/>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Analysis'!$A$40:$A$66</c:f>
              <c:numCache>
                <c:formatCode>General</c:formatCode>
                <c:ptCount val="27"/>
                <c:pt idx="0">
                  <c:v>0</c:v>
                </c:pt>
                <c:pt idx="1">
                  <c:v>0.25</c:v>
                </c:pt>
                <c:pt idx="2">
                  <c:v>0.5</c:v>
                </c:pt>
                <c:pt idx="3">
                  <c:v>0.75</c:v>
                </c:pt>
                <c:pt idx="4">
                  <c:v>1</c:v>
                </c:pt>
                <c:pt idx="5">
                  <c:v>2</c:v>
                </c:pt>
                <c:pt idx="6">
                  <c:v>3</c:v>
                </c:pt>
                <c:pt idx="7">
                  <c:v>4</c:v>
                </c:pt>
              </c:numCache>
            </c:numRef>
          </c:xVal>
          <c:yVal>
            <c:numRef>
              <c:f>'ToF-SIMS Peak Area Analysis'!$B$40:$B$66</c:f>
              <c:numCache>
                <c:formatCode>0.00E+00</c:formatCode>
                <c:ptCount val="27"/>
                <c:pt idx="0">
                  <c:v>0.98198198198198194</c:v>
                </c:pt>
                <c:pt idx="1">
                  <c:v>1.5647840531561461</c:v>
                </c:pt>
                <c:pt idx="2">
                  <c:v>1.8019559902200488</c:v>
                </c:pt>
                <c:pt idx="3">
                  <c:v>1.9201680672268908</c:v>
                </c:pt>
                <c:pt idx="4">
                  <c:v>2.050925925925926</c:v>
                </c:pt>
                <c:pt idx="5">
                  <c:v>2.2280334728033471</c:v>
                </c:pt>
                <c:pt idx="6">
                  <c:v>2.2857142857142856</c:v>
                </c:pt>
                <c:pt idx="7">
                  <c:v>2.2844827586206895</c:v>
                </c:pt>
              </c:numCache>
            </c:numRef>
          </c:yVal>
          <c:smooth val="0"/>
          <c:extLst>
            <c:ext xmlns:c16="http://schemas.microsoft.com/office/drawing/2014/chart" uri="{C3380CC4-5D6E-409C-BE32-E72D297353CC}">
              <c16:uniqueId val="{00000000-F19C-44C1-B78F-CDC2E327517D}"/>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Analysis'!$A$7:$A$15</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Analysis'!$C$7:$C$14</c:f>
              <c:numCache>
                <c:formatCode>0.00E+00</c:formatCode>
                <c:ptCount val="8"/>
                <c:pt idx="0">
                  <c:v>0.375</c:v>
                </c:pt>
                <c:pt idx="1">
                  <c:v>2.0139534883720929</c:v>
                </c:pt>
                <c:pt idx="2">
                  <c:v>2.9481641468682502</c:v>
                </c:pt>
                <c:pt idx="3">
                  <c:v>4.6069868995633181</c:v>
                </c:pt>
                <c:pt idx="4">
                  <c:v>5.1311953352769679</c:v>
                </c:pt>
                <c:pt idx="5">
                  <c:v>5.3231106243154436</c:v>
                </c:pt>
                <c:pt idx="6">
                  <c:v>2.126984126984127</c:v>
                </c:pt>
                <c:pt idx="7">
                  <c:v>2.5473071324599705</c:v>
                </c:pt>
              </c:numCache>
            </c:numRef>
          </c:yVal>
          <c:smooth val="0"/>
          <c:extLst>
            <c:ext xmlns:c16="http://schemas.microsoft.com/office/drawing/2014/chart" uri="{C3380CC4-5D6E-409C-BE32-E72D297353CC}">
              <c16:uniqueId val="{00000000-F00E-429A-9D80-CEC3350611E6}"/>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layout>
            <c:manualLayout>
              <c:xMode val="edge"/>
              <c:yMode val="edge"/>
              <c:x val="1.9286536977541489E-2"/>
              <c:y val="0.291603002072664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Analysis'!$A$7:$A$15</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Analysis'!$D$7:$D$14</c:f>
              <c:numCache>
                <c:formatCode>0.00E+00</c:formatCode>
                <c:ptCount val="8"/>
                <c:pt idx="0">
                  <c:v>7.9605263157894735E-2</c:v>
                </c:pt>
                <c:pt idx="1">
                  <c:v>1.3023255813953489</c:v>
                </c:pt>
                <c:pt idx="2">
                  <c:v>2.5053995680345573</c:v>
                </c:pt>
                <c:pt idx="3">
                  <c:v>4.3886462882096069</c:v>
                </c:pt>
                <c:pt idx="4">
                  <c:v>5.3644314868804672</c:v>
                </c:pt>
                <c:pt idx="5">
                  <c:v>7.809419496166484</c:v>
                </c:pt>
                <c:pt idx="6">
                  <c:v>3.4444444444444442</c:v>
                </c:pt>
                <c:pt idx="7">
                  <c:v>1.5866084425036391</c:v>
                </c:pt>
              </c:numCache>
            </c:numRef>
          </c:yVal>
          <c:smooth val="0"/>
          <c:extLst>
            <c:ext xmlns:c16="http://schemas.microsoft.com/office/drawing/2014/chart" uri="{C3380CC4-5D6E-409C-BE32-E72D297353CC}">
              <c16:uniqueId val="{00000000-5726-4701-BF30-50BF2AD5101F}"/>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layout>
            <c:manualLayout>
              <c:xMode val="edge"/>
              <c:yMode val="edge"/>
              <c:x val="1.9286536977541489E-2"/>
              <c:y val="0.291603002072664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Analysis'!$A$7:$A$15</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Analysis'!$E$7:$E$14</c:f>
              <c:numCache>
                <c:formatCode>0.00E+00</c:formatCode>
                <c:ptCount val="8"/>
                <c:pt idx="0">
                  <c:v>1.7105263157894735E-2</c:v>
                </c:pt>
                <c:pt idx="1">
                  <c:v>0.48837209302325579</c:v>
                </c:pt>
                <c:pt idx="2">
                  <c:v>1.1987041036717063</c:v>
                </c:pt>
                <c:pt idx="3">
                  <c:v>2.4454148471615715</c:v>
                </c:pt>
                <c:pt idx="4">
                  <c:v>3.2944606413994166</c:v>
                </c:pt>
                <c:pt idx="5">
                  <c:v>9.14567360350493</c:v>
                </c:pt>
                <c:pt idx="6">
                  <c:v>2.8571428571428572</c:v>
                </c:pt>
                <c:pt idx="7">
                  <c:v>1.8195050946142648</c:v>
                </c:pt>
              </c:numCache>
            </c:numRef>
          </c:yVal>
          <c:smooth val="0"/>
          <c:extLst>
            <c:ext xmlns:c16="http://schemas.microsoft.com/office/drawing/2014/chart" uri="{C3380CC4-5D6E-409C-BE32-E72D297353CC}">
              <c16:uniqueId val="{00000000-8725-4036-AADA-55AEA27558CD}"/>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layout>
            <c:manualLayout>
              <c:xMode val="edge"/>
              <c:yMode val="edge"/>
              <c:x val="1.9286536977541489E-2"/>
              <c:y val="0.291603002072664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Analysis'!$A$7:$A$15</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Analysis'!$F$7:$F$14</c:f>
              <c:numCache>
                <c:formatCode>0.00E+00</c:formatCode>
                <c:ptCount val="8"/>
                <c:pt idx="0">
                  <c:v>9.6052631578947365E-3</c:v>
                </c:pt>
                <c:pt idx="1">
                  <c:v>0.16837209302325581</c:v>
                </c:pt>
                <c:pt idx="2">
                  <c:v>0.52267818574514047</c:v>
                </c:pt>
                <c:pt idx="3">
                  <c:v>1.0786026200873362</c:v>
                </c:pt>
                <c:pt idx="4">
                  <c:v>1.7376093294460642</c:v>
                </c:pt>
                <c:pt idx="5">
                  <c:v>6.1007667031763422</c:v>
                </c:pt>
                <c:pt idx="6">
                  <c:v>2.5873015873015874</c:v>
                </c:pt>
                <c:pt idx="7">
                  <c:v>3.7117903930131004</c:v>
                </c:pt>
              </c:numCache>
            </c:numRef>
          </c:yVal>
          <c:smooth val="0"/>
          <c:extLst>
            <c:ext xmlns:c16="http://schemas.microsoft.com/office/drawing/2014/chart" uri="{C3380CC4-5D6E-409C-BE32-E72D297353CC}">
              <c16:uniqueId val="{00000000-617A-410C-BA43-C05F3BE83FA1}"/>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layout>
            <c:manualLayout>
              <c:xMode val="edge"/>
              <c:yMode val="edge"/>
              <c:x val="1.9286536977541489E-2"/>
              <c:y val="0.291603002072664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Analysis'!$A$7:$A$15</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Analysis'!$G$7:$G$14</c:f>
              <c:numCache>
                <c:formatCode>0.00E+00</c:formatCode>
                <c:ptCount val="8"/>
                <c:pt idx="0">
                  <c:v>1.1578947368421052E-2</c:v>
                </c:pt>
                <c:pt idx="1">
                  <c:v>7.4418604651162804E-2</c:v>
                </c:pt>
                <c:pt idx="2">
                  <c:v>0.24298056155507561</c:v>
                </c:pt>
                <c:pt idx="3">
                  <c:v>0.46943231441048033</c:v>
                </c:pt>
                <c:pt idx="4">
                  <c:v>0.69387755102040827</c:v>
                </c:pt>
                <c:pt idx="5">
                  <c:v>2.2015334063526835</c:v>
                </c:pt>
                <c:pt idx="6">
                  <c:v>1.2142857142857144</c:v>
                </c:pt>
                <c:pt idx="7">
                  <c:v>1.8195050946142648</c:v>
                </c:pt>
              </c:numCache>
            </c:numRef>
          </c:yVal>
          <c:smooth val="0"/>
          <c:extLst>
            <c:ext xmlns:c16="http://schemas.microsoft.com/office/drawing/2014/chart" uri="{C3380CC4-5D6E-409C-BE32-E72D297353CC}">
              <c16:uniqueId val="{00000000-D5CC-4CAC-9567-136F020CA77F}"/>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layout>
            <c:manualLayout>
              <c:xMode val="edge"/>
              <c:yMode val="edge"/>
              <c:x val="1.9286536977541489E-2"/>
              <c:y val="0.2916030020726647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Black Rollerball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0"/>
          <c:order val="0"/>
          <c:tx>
            <c:v>Recycled Paper</c:v>
          </c:tx>
          <c:spPr>
            <a:ln w="25400" cap="rnd">
              <a:noFill/>
              <a:round/>
            </a:ln>
            <a:effectLst/>
          </c:spPr>
          <c:marker>
            <c:symbol val="circle"/>
            <c:size val="5"/>
            <c:spPr>
              <a:solidFill>
                <a:srgbClr val="92D050"/>
              </a:solidFill>
              <a:ln w="9525">
                <a:solidFill>
                  <a:srgbClr val="92D050"/>
                </a:solidFill>
              </a:ln>
              <a:effectLst/>
            </c:spPr>
          </c:marker>
          <c:errBars>
            <c:errDir val="y"/>
            <c:errBarType val="both"/>
            <c:errValType val="cust"/>
            <c:noEndCap val="0"/>
            <c:plus>
              <c:numRef>
                <c:f>'Raman Error Analysis'!$E$7:$E$12</c:f>
                <c:numCache>
                  <c:formatCode>General</c:formatCode>
                  <c:ptCount val="6"/>
                  <c:pt idx="0">
                    <c:v>5.1155028778790933E-2</c:v>
                  </c:pt>
                  <c:pt idx="1">
                    <c:v>9.6718524120521968E-2</c:v>
                  </c:pt>
                  <c:pt idx="2">
                    <c:v>5.5039579224473938E-2</c:v>
                  </c:pt>
                  <c:pt idx="3">
                    <c:v>3.0655885580679297E-2</c:v>
                  </c:pt>
                  <c:pt idx="4">
                    <c:v>8.9892856139086805E-2</c:v>
                  </c:pt>
                  <c:pt idx="5">
                    <c:v>5.2660549037302898E-2</c:v>
                  </c:pt>
                </c:numCache>
              </c:numRef>
            </c:plus>
            <c:minus>
              <c:numRef>
                <c:f>'Raman Error Analysis'!$E$7:$E$12</c:f>
                <c:numCache>
                  <c:formatCode>General</c:formatCode>
                  <c:ptCount val="6"/>
                  <c:pt idx="0">
                    <c:v>5.1155028778790933E-2</c:v>
                  </c:pt>
                  <c:pt idx="1">
                    <c:v>9.6718524120521968E-2</c:v>
                  </c:pt>
                  <c:pt idx="2">
                    <c:v>5.5039579224473938E-2</c:v>
                  </c:pt>
                  <c:pt idx="3">
                    <c:v>3.0655885580679297E-2</c:v>
                  </c:pt>
                  <c:pt idx="4">
                    <c:v>8.9892856139086805E-2</c:v>
                  </c:pt>
                  <c:pt idx="5">
                    <c:v>5.2660549037302898E-2</c:v>
                  </c:pt>
                </c:numCache>
              </c:numRef>
            </c:minus>
            <c:spPr>
              <a:noFill/>
              <a:ln w="9525" cap="flat" cmpd="sng" algn="ctr">
                <a:solidFill>
                  <a:schemeClr val="tx1">
                    <a:lumMod val="65000"/>
                    <a:lumOff val="35000"/>
                  </a:schemeClr>
                </a:solidFill>
                <a:round/>
              </a:ln>
              <a:effectLst/>
            </c:spPr>
          </c:errBars>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Analysis'!$E$44:$E$49</c:f>
              <c:numCache>
                <c:formatCode>General</c:formatCode>
                <c:ptCount val="6"/>
                <c:pt idx="0">
                  <c:v>0.35019813332260524</c:v>
                </c:pt>
                <c:pt idx="1">
                  <c:v>0.41252503829386122</c:v>
                </c:pt>
                <c:pt idx="2">
                  <c:v>0.59185185185185185</c:v>
                </c:pt>
                <c:pt idx="3">
                  <c:v>0.6063492063492063</c:v>
                </c:pt>
                <c:pt idx="4">
                  <c:v>0.78717088819454994</c:v>
                </c:pt>
                <c:pt idx="5">
                  <c:v>0.71466257846561676</c:v>
                </c:pt>
              </c:numCache>
            </c:numRef>
          </c:yVal>
          <c:smooth val="0"/>
          <c:extLst>
            <c:ext xmlns:c16="http://schemas.microsoft.com/office/drawing/2014/chart" uri="{C3380CC4-5D6E-409C-BE32-E72D297353CC}">
              <c16:uniqueId val="{00000001-D289-48A2-B1E2-5B776ED78479}"/>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Average Ratio of Peaks A/B</a:t>
                </a:r>
              </a:p>
            </c:rich>
          </c:tx>
          <c:layout>
            <c:manualLayout>
              <c:xMode val="edge"/>
              <c:yMode val="edge"/>
              <c:x val="6.3436561773966994E-3"/>
              <c:y val="0.202752763203092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Analysis'!$A$18:$A$26</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Analysis'!$C$18:$C$25</c:f>
              <c:numCache>
                <c:formatCode>0.00E+00</c:formatCode>
                <c:ptCount val="8"/>
                <c:pt idx="0">
                  <c:v>0.3546052631578947</c:v>
                </c:pt>
                <c:pt idx="1">
                  <c:v>1.9032258064516128</c:v>
                </c:pt>
                <c:pt idx="2">
                  <c:v>3.0512016718913268</c:v>
                </c:pt>
                <c:pt idx="3">
                  <c:v>3.8556701030927831</c:v>
                </c:pt>
                <c:pt idx="4">
                  <c:v>4.4029850746268657</c:v>
                </c:pt>
                <c:pt idx="5">
                  <c:v>5.0989010989010985</c:v>
                </c:pt>
                <c:pt idx="6">
                  <c:v>4.6868250539956797</c:v>
                </c:pt>
                <c:pt idx="7">
                  <c:v>4.354838709677419</c:v>
                </c:pt>
              </c:numCache>
            </c:numRef>
          </c:yVal>
          <c:smooth val="0"/>
          <c:extLst>
            <c:ext xmlns:c16="http://schemas.microsoft.com/office/drawing/2014/chart" uri="{C3380CC4-5D6E-409C-BE32-E72D297353CC}">
              <c16:uniqueId val="{00000000-167C-4CCF-98B2-7DB7D4FAE524}"/>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a:t>
                </a:r>
                <a:r>
                  <a:rPr lang="en-AU" baseline="0">
                    <a:solidFill>
                      <a:schemeClr val="tx1"/>
                    </a:solidFill>
                  </a:rPr>
                  <a:t> of TMD Ions</a:t>
                </a:r>
                <a:endParaRPr lang="en-AU">
                  <a:solidFill>
                    <a:schemeClr val="tx1"/>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Analysis'!$A$18:$A$26</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Analysis'!$D$18:$D$25</c:f>
              <c:numCache>
                <c:formatCode>0.00E+00</c:formatCode>
                <c:ptCount val="8"/>
                <c:pt idx="0">
                  <c:v>7.1710526315789475E-2</c:v>
                </c:pt>
                <c:pt idx="1">
                  <c:v>1.2043010752688172</c:v>
                </c:pt>
                <c:pt idx="2">
                  <c:v>2.6436781609195403</c:v>
                </c:pt>
                <c:pt idx="3">
                  <c:v>3.9175257731958761</c:v>
                </c:pt>
                <c:pt idx="4">
                  <c:v>5.1492537313432836</c:v>
                </c:pt>
                <c:pt idx="5">
                  <c:v>7.2087912087912089</c:v>
                </c:pt>
                <c:pt idx="6">
                  <c:v>7.5809935205183585</c:v>
                </c:pt>
                <c:pt idx="7">
                  <c:v>7.7016129032258069</c:v>
                </c:pt>
              </c:numCache>
            </c:numRef>
          </c:yVal>
          <c:smooth val="0"/>
          <c:extLst>
            <c:ext xmlns:c16="http://schemas.microsoft.com/office/drawing/2014/chart" uri="{C3380CC4-5D6E-409C-BE32-E72D297353CC}">
              <c16:uniqueId val="{00000000-7C2B-4B25-B7B0-EE7DC411E2DC}"/>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a:t>
                </a:r>
                <a:r>
                  <a:rPr lang="en-AU" baseline="0">
                    <a:solidFill>
                      <a:schemeClr val="tx1"/>
                    </a:solidFill>
                  </a:rPr>
                  <a:t> of TMD Ions</a:t>
                </a:r>
                <a:endParaRPr lang="en-AU">
                  <a:solidFill>
                    <a:schemeClr val="tx1"/>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Analysis'!$A$18:$A$26</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Analysis'!$E$18:$E$25</c:f>
              <c:numCache>
                <c:formatCode>0.00E+00</c:formatCode>
                <c:ptCount val="8"/>
                <c:pt idx="0">
                  <c:v>1.4671052631578948E-2</c:v>
                </c:pt>
                <c:pt idx="1">
                  <c:v>0.43010752688172038</c:v>
                </c:pt>
                <c:pt idx="2">
                  <c:v>1.4211076280041799</c:v>
                </c:pt>
                <c:pt idx="3">
                  <c:v>2.2886597938144329</c:v>
                </c:pt>
                <c:pt idx="4">
                  <c:v>3.6343283582089554</c:v>
                </c:pt>
                <c:pt idx="5">
                  <c:v>6.7802197802197801</c:v>
                </c:pt>
                <c:pt idx="6">
                  <c:v>7.7105831533477325</c:v>
                </c:pt>
                <c:pt idx="7">
                  <c:v>8.5483870967741939</c:v>
                </c:pt>
              </c:numCache>
            </c:numRef>
          </c:yVal>
          <c:smooth val="0"/>
          <c:extLst>
            <c:ext xmlns:c16="http://schemas.microsoft.com/office/drawing/2014/chart" uri="{C3380CC4-5D6E-409C-BE32-E72D297353CC}">
              <c16:uniqueId val="{00000000-C6FC-466F-936F-7E1BEEDAAC53}"/>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a:t>
                </a:r>
                <a:r>
                  <a:rPr lang="en-AU" baseline="0">
                    <a:solidFill>
                      <a:schemeClr val="tx1"/>
                    </a:solidFill>
                  </a:rPr>
                  <a:t> of TMD Ions</a:t>
                </a:r>
                <a:endParaRPr lang="en-AU">
                  <a:solidFill>
                    <a:schemeClr val="tx1"/>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Analysis'!$A$18:$A$26</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Analysis'!$F$18:$F$25</c:f>
              <c:numCache>
                <c:formatCode>0.00E+00</c:formatCode>
                <c:ptCount val="8"/>
                <c:pt idx="0">
                  <c:v>8.2236842105263153E-3</c:v>
                </c:pt>
                <c:pt idx="1">
                  <c:v>0.1086021505376344</c:v>
                </c:pt>
                <c:pt idx="2">
                  <c:v>0.49007314524555906</c:v>
                </c:pt>
                <c:pt idx="3">
                  <c:v>0.85773195876288655</c:v>
                </c:pt>
                <c:pt idx="4">
                  <c:v>1.6380597014925373</c:v>
                </c:pt>
                <c:pt idx="5">
                  <c:v>4.2527472527472527</c:v>
                </c:pt>
                <c:pt idx="6">
                  <c:v>6.1123110151187907</c:v>
                </c:pt>
                <c:pt idx="7">
                  <c:v>7.7016129032258069</c:v>
                </c:pt>
              </c:numCache>
            </c:numRef>
          </c:yVal>
          <c:smooth val="0"/>
          <c:extLst>
            <c:ext xmlns:c16="http://schemas.microsoft.com/office/drawing/2014/chart" uri="{C3380CC4-5D6E-409C-BE32-E72D297353CC}">
              <c16:uniqueId val="{00000000-2DF8-470F-A305-FA8CEF583CE9}"/>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a:t>
                </a:r>
                <a:r>
                  <a:rPr lang="en-AU" baseline="0">
                    <a:solidFill>
                      <a:schemeClr val="tx1"/>
                    </a:solidFill>
                  </a:rPr>
                  <a:t> of TMD Ions</a:t>
                </a:r>
                <a:endParaRPr lang="en-AU">
                  <a:solidFill>
                    <a:schemeClr val="tx1"/>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Analysis'!$A$18:$A$26</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Analysis'!$G$18:$G$25</c:f>
              <c:numCache>
                <c:formatCode>0.00E+00</c:formatCode>
                <c:ptCount val="8"/>
                <c:pt idx="0">
                  <c:v>1.0263157894736842E-2</c:v>
                </c:pt>
                <c:pt idx="1">
                  <c:v>6.3082437275985656E-2</c:v>
                </c:pt>
                <c:pt idx="2">
                  <c:v>0.22675026123301986</c:v>
                </c:pt>
                <c:pt idx="3">
                  <c:v>0.50515463917525771</c:v>
                </c:pt>
                <c:pt idx="4">
                  <c:v>0.93283582089552242</c:v>
                </c:pt>
                <c:pt idx="5">
                  <c:v>3.0439560439560438</c:v>
                </c:pt>
                <c:pt idx="6">
                  <c:v>5.6371490280777534</c:v>
                </c:pt>
                <c:pt idx="7">
                  <c:v>8.9516129032258061</c:v>
                </c:pt>
              </c:numCache>
            </c:numRef>
          </c:yVal>
          <c:smooth val="0"/>
          <c:extLst>
            <c:ext xmlns:c16="http://schemas.microsoft.com/office/drawing/2014/chart" uri="{C3380CC4-5D6E-409C-BE32-E72D297353CC}">
              <c16:uniqueId val="{00000000-C3B0-4C33-AAAA-16CFEBFB94F2}"/>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a:t>
                </a:r>
                <a:r>
                  <a:rPr lang="en-AU" baseline="0">
                    <a:solidFill>
                      <a:schemeClr val="tx1"/>
                    </a:solidFill>
                  </a:rPr>
                  <a:t> of TMD Ions</a:t>
                </a:r>
                <a:endParaRPr lang="en-AU">
                  <a:solidFill>
                    <a:schemeClr val="tx1"/>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Analysis'!$A$29:$A$37</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Analysis'!$C$29:$C$36</c:f>
              <c:numCache>
                <c:formatCode>0.00E+00</c:formatCode>
                <c:ptCount val="8"/>
                <c:pt idx="0">
                  <c:v>0.4</c:v>
                </c:pt>
                <c:pt idx="1">
                  <c:v>1.7932330827067668</c:v>
                </c:pt>
                <c:pt idx="2">
                  <c:v>2.6320754716981134</c:v>
                </c:pt>
                <c:pt idx="3">
                  <c:v>2.9312762973352031</c:v>
                </c:pt>
                <c:pt idx="4">
                  <c:v>3.6682242990654208</c:v>
                </c:pt>
                <c:pt idx="5">
                  <c:v>1.9825581395348837</c:v>
                </c:pt>
                <c:pt idx="6">
                  <c:v>4.7399527186761228</c:v>
                </c:pt>
                <c:pt idx="7">
                  <c:v>5.0116550116550114</c:v>
                </c:pt>
              </c:numCache>
            </c:numRef>
          </c:yVal>
          <c:smooth val="0"/>
          <c:extLst>
            <c:ext xmlns:c16="http://schemas.microsoft.com/office/drawing/2014/chart" uri="{C3380CC4-5D6E-409C-BE32-E72D297353CC}">
              <c16:uniqueId val="{00000000-ED1D-476E-A5AC-6B7B487A28BD}"/>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Analysis'!$A$29:$A$37</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Analysis'!$D$29:$D$36</c:f>
              <c:numCache>
                <c:formatCode>0.00E+00</c:formatCode>
                <c:ptCount val="8"/>
                <c:pt idx="0">
                  <c:v>8.8785046728971972E-2</c:v>
                </c:pt>
                <c:pt idx="1">
                  <c:v>1.0902255639097744</c:v>
                </c:pt>
                <c:pt idx="2">
                  <c:v>2.0754716981132075</c:v>
                </c:pt>
                <c:pt idx="3">
                  <c:v>2.6086956521739131</c:v>
                </c:pt>
                <c:pt idx="4">
                  <c:v>3.6448598130841123</c:v>
                </c:pt>
                <c:pt idx="5">
                  <c:v>2.4069767441860463</c:v>
                </c:pt>
                <c:pt idx="6">
                  <c:v>6.5130023640661934</c:v>
                </c:pt>
                <c:pt idx="7">
                  <c:v>7.3892773892773898</c:v>
                </c:pt>
              </c:numCache>
            </c:numRef>
          </c:yVal>
          <c:smooth val="0"/>
          <c:extLst>
            <c:ext xmlns:c16="http://schemas.microsoft.com/office/drawing/2014/chart" uri="{C3380CC4-5D6E-409C-BE32-E72D297353CC}">
              <c16:uniqueId val="{00000000-0E41-4A03-B00D-05B22F235250}"/>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Analysis'!$A$29:$A$37</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Analysis'!$E$29:$E$36</c:f>
              <c:numCache>
                <c:formatCode>0.00E+00</c:formatCode>
                <c:ptCount val="8"/>
                <c:pt idx="0">
                  <c:v>0.02</c:v>
                </c:pt>
                <c:pt idx="1">
                  <c:v>0.39097744360902253</c:v>
                </c:pt>
                <c:pt idx="2">
                  <c:v>0.97169811320754729</c:v>
                </c:pt>
                <c:pt idx="3">
                  <c:v>1.3211781206171109</c:v>
                </c:pt>
                <c:pt idx="4">
                  <c:v>2.0630841121495327</c:v>
                </c:pt>
                <c:pt idx="5">
                  <c:v>1.75</c:v>
                </c:pt>
                <c:pt idx="6">
                  <c:v>5.4491725768321517</c:v>
                </c:pt>
                <c:pt idx="7">
                  <c:v>7.3426573426573434</c:v>
                </c:pt>
              </c:numCache>
            </c:numRef>
          </c:yVal>
          <c:smooth val="0"/>
          <c:extLst>
            <c:ext xmlns:c16="http://schemas.microsoft.com/office/drawing/2014/chart" uri="{C3380CC4-5D6E-409C-BE32-E72D297353CC}">
              <c16:uniqueId val="{00000000-62C6-4E9D-92EC-C8653C3C3B49}"/>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Analysis'!$A$29:$A$37</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Analysis'!$F$29:$F$36</c:f>
              <c:numCache>
                <c:formatCode>0.00E+00</c:formatCode>
                <c:ptCount val="8"/>
                <c:pt idx="0">
                  <c:v>1.0934579439252337E-2</c:v>
                </c:pt>
                <c:pt idx="1">
                  <c:v>0.10187969924812029</c:v>
                </c:pt>
                <c:pt idx="2">
                  <c:v>0.31792452830188683</c:v>
                </c:pt>
                <c:pt idx="3">
                  <c:v>0.46143057503506307</c:v>
                </c:pt>
                <c:pt idx="4">
                  <c:v>0.7920560747663552</c:v>
                </c:pt>
                <c:pt idx="5">
                  <c:v>0.85465116279069764</c:v>
                </c:pt>
                <c:pt idx="6">
                  <c:v>3.1323877068557922</c:v>
                </c:pt>
                <c:pt idx="7">
                  <c:v>4.9883449883449886</c:v>
                </c:pt>
              </c:numCache>
            </c:numRef>
          </c:yVal>
          <c:smooth val="0"/>
          <c:extLst>
            <c:ext xmlns:c16="http://schemas.microsoft.com/office/drawing/2014/chart" uri="{C3380CC4-5D6E-409C-BE32-E72D297353CC}">
              <c16:uniqueId val="{00000000-5A96-4F8D-A994-4D95EF2F7707}"/>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Analysis'!$A$29:$A$37</c:f>
              <c:numCache>
                <c:formatCode>General</c:formatCode>
                <c:ptCount val="9"/>
                <c:pt idx="0">
                  <c:v>0</c:v>
                </c:pt>
                <c:pt idx="1">
                  <c:v>0.25</c:v>
                </c:pt>
                <c:pt idx="2">
                  <c:v>0.5</c:v>
                </c:pt>
                <c:pt idx="3">
                  <c:v>0.75</c:v>
                </c:pt>
                <c:pt idx="4">
                  <c:v>1</c:v>
                </c:pt>
                <c:pt idx="5">
                  <c:v>2</c:v>
                </c:pt>
                <c:pt idx="6">
                  <c:v>3</c:v>
                </c:pt>
                <c:pt idx="7">
                  <c:v>4</c:v>
                </c:pt>
              </c:numCache>
            </c:numRef>
          </c:xVal>
          <c:yVal>
            <c:numRef>
              <c:f>'ToF-SIMS Peak Area Analysis'!$G$29:$G$36</c:f>
              <c:numCache>
                <c:formatCode>0.00E+00</c:formatCode>
                <c:ptCount val="8"/>
                <c:pt idx="0">
                  <c:v>1.3925233644859814E-2</c:v>
                </c:pt>
                <c:pt idx="1">
                  <c:v>6.2781954887218036E-2</c:v>
                </c:pt>
                <c:pt idx="2">
                  <c:v>0.18396226415094341</c:v>
                </c:pt>
                <c:pt idx="3">
                  <c:v>0.26928471248246844</c:v>
                </c:pt>
                <c:pt idx="4">
                  <c:v>0.49532710280373832</c:v>
                </c:pt>
                <c:pt idx="5">
                  <c:v>0.58720930232558144</c:v>
                </c:pt>
                <c:pt idx="6">
                  <c:v>2.4113475177304964</c:v>
                </c:pt>
                <c:pt idx="7">
                  <c:v>4.6620046620046622</c:v>
                </c:pt>
              </c:numCache>
            </c:numRef>
          </c:yVal>
          <c:smooth val="0"/>
          <c:extLst>
            <c:ext xmlns:c16="http://schemas.microsoft.com/office/drawing/2014/chart" uri="{C3380CC4-5D6E-409C-BE32-E72D297353CC}">
              <c16:uniqueId val="{00000000-9FEA-4888-908E-74A80FAAE817}"/>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Black Rollerball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2"/>
          <c:order val="0"/>
          <c:tx>
            <c:v>Note Paper</c:v>
          </c:tx>
          <c:spPr>
            <a:ln w="25400" cap="rnd">
              <a:noFill/>
              <a:round/>
            </a:ln>
            <a:effectLst/>
          </c:spPr>
          <c:marker>
            <c:symbol val="circle"/>
            <c:size val="5"/>
            <c:spPr>
              <a:solidFill>
                <a:srgbClr val="FFC000"/>
              </a:solidFill>
              <a:ln w="9525">
                <a:solidFill>
                  <a:srgbClr val="FFC000"/>
                </a:solidFill>
              </a:ln>
              <a:effectLst/>
            </c:spPr>
          </c:marker>
          <c:errBars>
            <c:errDir val="y"/>
            <c:errBarType val="both"/>
            <c:errValType val="cust"/>
            <c:noEndCap val="0"/>
            <c:plus>
              <c:numRef>
                <c:f>'Raman Error Analysis'!$H$7:$H$12</c:f>
                <c:numCache>
                  <c:formatCode>General</c:formatCode>
                  <c:ptCount val="6"/>
                  <c:pt idx="0">
                    <c:v>2.1106742393708851E-2</c:v>
                  </c:pt>
                  <c:pt idx="1">
                    <c:v>5.1140723840637344E-2</c:v>
                  </c:pt>
                  <c:pt idx="2">
                    <c:v>6.8491888315829266E-2</c:v>
                  </c:pt>
                  <c:pt idx="3">
                    <c:v>4.2398296353736022E-2</c:v>
                  </c:pt>
                  <c:pt idx="4">
                    <c:v>8.3093996530453462E-2</c:v>
                  </c:pt>
                  <c:pt idx="5">
                    <c:v>2.8171779639088311E-2</c:v>
                  </c:pt>
                </c:numCache>
              </c:numRef>
            </c:plus>
            <c:minus>
              <c:numRef>
                <c:f>'Raman Error Analysis'!$H$7:$H$12</c:f>
                <c:numCache>
                  <c:formatCode>General</c:formatCode>
                  <c:ptCount val="6"/>
                  <c:pt idx="0">
                    <c:v>2.1106742393708851E-2</c:v>
                  </c:pt>
                  <c:pt idx="1">
                    <c:v>5.1140723840637344E-2</c:v>
                  </c:pt>
                  <c:pt idx="2">
                    <c:v>6.8491888315829266E-2</c:v>
                  </c:pt>
                  <c:pt idx="3">
                    <c:v>4.2398296353736022E-2</c:v>
                  </c:pt>
                  <c:pt idx="4">
                    <c:v>8.3093996530453462E-2</c:v>
                  </c:pt>
                  <c:pt idx="5">
                    <c:v>2.8171779639088311E-2</c:v>
                  </c:pt>
                </c:numCache>
              </c:numRef>
            </c:minus>
            <c:spPr>
              <a:noFill/>
              <a:ln w="9525" cap="flat" cmpd="sng" algn="ctr">
                <a:solidFill>
                  <a:schemeClr val="tx1">
                    <a:lumMod val="65000"/>
                    <a:lumOff val="35000"/>
                  </a:schemeClr>
                </a:solidFill>
                <a:round/>
              </a:ln>
              <a:effectLst/>
            </c:spPr>
          </c:errBars>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Analysis'!$H$44:$H$49</c:f>
              <c:numCache>
                <c:formatCode>General</c:formatCode>
                <c:ptCount val="6"/>
                <c:pt idx="0">
                  <c:v>0.34811558853051433</c:v>
                </c:pt>
                <c:pt idx="1">
                  <c:v>0.48412731617065979</c:v>
                </c:pt>
                <c:pt idx="2">
                  <c:v>0.57834242644369227</c:v>
                </c:pt>
                <c:pt idx="3">
                  <c:v>0.67633951859303976</c:v>
                </c:pt>
                <c:pt idx="4">
                  <c:v>0.76785649423766456</c:v>
                </c:pt>
                <c:pt idx="5">
                  <c:v>0.73318456228200279</c:v>
                </c:pt>
              </c:numCache>
            </c:numRef>
          </c:yVal>
          <c:smooth val="0"/>
          <c:extLst>
            <c:ext xmlns:c16="http://schemas.microsoft.com/office/drawing/2014/chart" uri="{C3380CC4-5D6E-409C-BE32-E72D297353CC}">
              <c16:uniqueId val="{00000002-2249-432D-9B1D-6A8F4ABF5D4E}"/>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Average Ratio of Peaks A/B</a:t>
                </a:r>
              </a:p>
            </c:rich>
          </c:tx>
          <c:layout>
            <c:manualLayout>
              <c:xMode val="edge"/>
              <c:yMode val="edge"/>
              <c:x val="6.3436561773966994E-3"/>
              <c:y val="0.202752763203092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Analysis'!$A$40:$A$66</c:f>
              <c:numCache>
                <c:formatCode>General</c:formatCode>
                <c:ptCount val="27"/>
                <c:pt idx="0">
                  <c:v>0</c:v>
                </c:pt>
                <c:pt idx="1">
                  <c:v>0.25</c:v>
                </c:pt>
                <c:pt idx="2">
                  <c:v>0.5</c:v>
                </c:pt>
                <c:pt idx="3">
                  <c:v>0.75</c:v>
                </c:pt>
                <c:pt idx="4">
                  <c:v>1</c:v>
                </c:pt>
                <c:pt idx="5">
                  <c:v>2</c:v>
                </c:pt>
                <c:pt idx="6">
                  <c:v>3</c:v>
                </c:pt>
                <c:pt idx="7">
                  <c:v>4</c:v>
                </c:pt>
              </c:numCache>
            </c:numRef>
          </c:xVal>
          <c:yVal>
            <c:numRef>
              <c:f>'ToF-SIMS Peak Area Analysis'!$C$40:$C$47</c:f>
              <c:numCache>
                <c:formatCode>0.00E+00</c:formatCode>
                <c:ptCount val="8"/>
                <c:pt idx="0">
                  <c:v>0.48378378378378373</c:v>
                </c:pt>
                <c:pt idx="1">
                  <c:v>1.2757475083056478</c:v>
                </c:pt>
                <c:pt idx="2">
                  <c:v>1.8386308068459658</c:v>
                </c:pt>
                <c:pt idx="3">
                  <c:v>2.3067226890756301</c:v>
                </c:pt>
                <c:pt idx="4">
                  <c:v>2.5138888888888888</c:v>
                </c:pt>
                <c:pt idx="5">
                  <c:v>3.3786610878661083</c:v>
                </c:pt>
                <c:pt idx="6">
                  <c:v>3.4952380952380957</c:v>
                </c:pt>
                <c:pt idx="7">
                  <c:v>4.2816091954022992</c:v>
                </c:pt>
              </c:numCache>
            </c:numRef>
          </c:yVal>
          <c:smooth val="0"/>
          <c:extLst>
            <c:ext xmlns:c16="http://schemas.microsoft.com/office/drawing/2014/chart" uri="{C3380CC4-5D6E-409C-BE32-E72D297353CC}">
              <c16:uniqueId val="{00000000-A8DA-4E17-9219-4EDDE4B644FD}"/>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Analysis'!$A$40:$A$66</c:f>
              <c:numCache>
                <c:formatCode>General</c:formatCode>
                <c:ptCount val="27"/>
                <c:pt idx="0">
                  <c:v>0</c:v>
                </c:pt>
                <c:pt idx="1">
                  <c:v>0.25</c:v>
                </c:pt>
                <c:pt idx="2">
                  <c:v>0.5</c:v>
                </c:pt>
                <c:pt idx="3">
                  <c:v>0.75</c:v>
                </c:pt>
                <c:pt idx="4">
                  <c:v>1</c:v>
                </c:pt>
                <c:pt idx="5">
                  <c:v>2</c:v>
                </c:pt>
                <c:pt idx="6">
                  <c:v>3</c:v>
                </c:pt>
                <c:pt idx="7">
                  <c:v>4</c:v>
                </c:pt>
              </c:numCache>
            </c:numRef>
          </c:xVal>
          <c:yVal>
            <c:numRef>
              <c:f>'ToF-SIMS Peak Area Analysis'!$D$40:$D$47</c:f>
              <c:numCache>
                <c:formatCode>0.00E+00</c:formatCode>
                <c:ptCount val="8"/>
                <c:pt idx="0">
                  <c:v>0.1108108108108108</c:v>
                </c:pt>
                <c:pt idx="1">
                  <c:v>0.61627906976744184</c:v>
                </c:pt>
                <c:pt idx="2">
                  <c:v>1.1320293398533006</c:v>
                </c:pt>
                <c:pt idx="3">
                  <c:v>1.6638655462184873</c:v>
                </c:pt>
                <c:pt idx="4">
                  <c:v>1.9490740740740742</c:v>
                </c:pt>
                <c:pt idx="5">
                  <c:v>3.2112970711297066</c:v>
                </c:pt>
                <c:pt idx="6">
                  <c:v>3.4761904761904763</c:v>
                </c:pt>
                <c:pt idx="7">
                  <c:v>4.9712643678160919</c:v>
                </c:pt>
              </c:numCache>
            </c:numRef>
          </c:yVal>
          <c:smooth val="0"/>
          <c:extLst>
            <c:ext xmlns:c16="http://schemas.microsoft.com/office/drawing/2014/chart" uri="{C3380CC4-5D6E-409C-BE32-E72D297353CC}">
              <c16:uniqueId val="{00000000-5D0B-40C8-98E5-06C1B81CA3D2}"/>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Analysis'!$A$40:$A$66</c:f>
              <c:numCache>
                <c:formatCode>General</c:formatCode>
                <c:ptCount val="27"/>
                <c:pt idx="0">
                  <c:v>0</c:v>
                </c:pt>
                <c:pt idx="1">
                  <c:v>0.25</c:v>
                </c:pt>
                <c:pt idx="2">
                  <c:v>0.5</c:v>
                </c:pt>
                <c:pt idx="3">
                  <c:v>0.75</c:v>
                </c:pt>
                <c:pt idx="4">
                  <c:v>1</c:v>
                </c:pt>
                <c:pt idx="5">
                  <c:v>2</c:v>
                </c:pt>
                <c:pt idx="6">
                  <c:v>3</c:v>
                </c:pt>
                <c:pt idx="7">
                  <c:v>4</c:v>
                </c:pt>
              </c:numCache>
            </c:numRef>
          </c:xVal>
          <c:yVal>
            <c:numRef>
              <c:f>'ToF-SIMS Peak Area Analysis'!$E$40:$E$47</c:f>
              <c:numCache>
                <c:formatCode>0.00E+00</c:formatCode>
                <c:ptCount val="8"/>
                <c:pt idx="0">
                  <c:v>3.8558558558558553E-2</c:v>
                </c:pt>
                <c:pt idx="1">
                  <c:v>0.20099667774086377</c:v>
                </c:pt>
                <c:pt idx="2">
                  <c:v>0.47432762836185821</c:v>
                </c:pt>
                <c:pt idx="3">
                  <c:v>0.81932773109243684</c:v>
                </c:pt>
                <c:pt idx="4">
                  <c:v>1.0416666666666665</c:v>
                </c:pt>
                <c:pt idx="5">
                  <c:v>2.2175732217573221</c:v>
                </c:pt>
                <c:pt idx="6">
                  <c:v>2.5333333333333337</c:v>
                </c:pt>
                <c:pt idx="7">
                  <c:v>4.626436781609196</c:v>
                </c:pt>
              </c:numCache>
            </c:numRef>
          </c:yVal>
          <c:smooth val="0"/>
          <c:extLst>
            <c:ext xmlns:c16="http://schemas.microsoft.com/office/drawing/2014/chart" uri="{C3380CC4-5D6E-409C-BE32-E72D297353CC}">
              <c16:uniqueId val="{00000000-E49A-446A-9D1A-33EA50357CA8}"/>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Analysis'!$A$40:$A$66</c:f>
              <c:numCache>
                <c:formatCode>General</c:formatCode>
                <c:ptCount val="27"/>
                <c:pt idx="0">
                  <c:v>0</c:v>
                </c:pt>
                <c:pt idx="1">
                  <c:v>0.25</c:v>
                </c:pt>
                <c:pt idx="2">
                  <c:v>0.5</c:v>
                </c:pt>
                <c:pt idx="3">
                  <c:v>0.75</c:v>
                </c:pt>
                <c:pt idx="4">
                  <c:v>1</c:v>
                </c:pt>
                <c:pt idx="5">
                  <c:v>2</c:v>
                </c:pt>
                <c:pt idx="6">
                  <c:v>3</c:v>
                </c:pt>
                <c:pt idx="7">
                  <c:v>4</c:v>
                </c:pt>
              </c:numCache>
            </c:numRef>
          </c:xVal>
          <c:yVal>
            <c:numRef>
              <c:f>'ToF-SIMS Peak Area Analysis'!$F$40:$F$47</c:f>
              <c:numCache>
                <c:formatCode>0.00E+00</c:formatCode>
                <c:ptCount val="8"/>
                <c:pt idx="0">
                  <c:v>3.936936936936937E-2</c:v>
                </c:pt>
                <c:pt idx="1">
                  <c:v>5.9468438538205971E-2</c:v>
                </c:pt>
                <c:pt idx="2">
                  <c:v>0.16039119804400978</c:v>
                </c:pt>
                <c:pt idx="3">
                  <c:v>0.30210084033613444</c:v>
                </c:pt>
                <c:pt idx="4">
                  <c:v>0.41898148148148145</c:v>
                </c:pt>
                <c:pt idx="5">
                  <c:v>1.0878661087866108</c:v>
                </c:pt>
                <c:pt idx="6">
                  <c:v>1.3523809523809525</c:v>
                </c:pt>
                <c:pt idx="7">
                  <c:v>3.1609195402298851</c:v>
                </c:pt>
              </c:numCache>
            </c:numRef>
          </c:yVal>
          <c:smooth val="0"/>
          <c:extLst>
            <c:ext xmlns:c16="http://schemas.microsoft.com/office/drawing/2014/chart" uri="{C3380CC4-5D6E-409C-BE32-E72D297353CC}">
              <c16:uniqueId val="{00000000-33A1-4652-8C13-FBF3089BBE05}"/>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'ToF-SIMS Peak Area Analysis'!$A$40:$A$66</c:f>
              <c:numCache>
                <c:formatCode>General</c:formatCode>
                <c:ptCount val="27"/>
                <c:pt idx="0">
                  <c:v>0</c:v>
                </c:pt>
                <c:pt idx="1">
                  <c:v>0.25</c:v>
                </c:pt>
                <c:pt idx="2">
                  <c:v>0.5</c:v>
                </c:pt>
                <c:pt idx="3">
                  <c:v>0.75</c:v>
                </c:pt>
                <c:pt idx="4">
                  <c:v>1</c:v>
                </c:pt>
                <c:pt idx="5">
                  <c:v>2</c:v>
                </c:pt>
                <c:pt idx="6">
                  <c:v>3</c:v>
                </c:pt>
                <c:pt idx="7">
                  <c:v>4</c:v>
                </c:pt>
              </c:numCache>
            </c:numRef>
          </c:xVal>
          <c:yVal>
            <c:numRef>
              <c:f>'ToF-SIMS Peak Area Analysis'!$G$40:$G$47</c:f>
              <c:numCache>
                <c:formatCode>0.00E+00</c:formatCode>
                <c:ptCount val="8"/>
                <c:pt idx="0">
                  <c:v>2.4054054054054051E-2</c:v>
                </c:pt>
                <c:pt idx="1">
                  <c:v>5.5315614617940198E-2</c:v>
                </c:pt>
                <c:pt idx="2">
                  <c:v>8.9731051344743268E-2</c:v>
                </c:pt>
                <c:pt idx="3">
                  <c:v>0.14369747899159663</c:v>
                </c:pt>
                <c:pt idx="4">
                  <c:v>0.16712962962962963</c:v>
                </c:pt>
                <c:pt idx="5">
                  <c:v>0.28451882845188281</c:v>
                </c:pt>
                <c:pt idx="6">
                  <c:v>0.29142857142857148</c:v>
                </c:pt>
                <c:pt idx="7">
                  <c:v>0.67241379310344829</c:v>
                </c:pt>
              </c:numCache>
            </c:numRef>
          </c:yVal>
          <c:smooth val="0"/>
          <c:extLst>
            <c:ext xmlns:c16="http://schemas.microsoft.com/office/drawing/2014/chart" uri="{C3380CC4-5D6E-409C-BE32-E72D297353CC}">
              <c16:uniqueId val="{00000000-183D-4570-ADBA-704A88FD0EAD}"/>
            </c:ext>
          </c:extLst>
        </c:ser>
        <c:dLbls>
          <c:showLegendKey val="0"/>
          <c:showVal val="0"/>
          <c:showCatName val="0"/>
          <c:showSerName val="0"/>
          <c:showPercent val="0"/>
          <c:showBubbleSize val="0"/>
        </c:dLbls>
        <c:axId val="172043271"/>
        <c:axId val="172045319"/>
      </c:scatterChart>
      <c:valAx>
        <c:axId val="172043271"/>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Months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5319"/>
        <c:crosses val="autoZero"/>
        <c:crossBetween val="midCat"/>
      </c:valAx>
      <c:valAx>
        <c:axId val="172045319"/>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solidFill>
                      <a:schemeClr val="tx1"/>
                    </a:solidFill>
                  </a:rPr>
                  <a:t>Ratio of TMD 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72043271"/>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Black</a:t>
            </a:r>
            <a:r>
              <a:rPr lang="en-AU" baseline="0">
                <a:solidFill>
                  <a:schemeClr val="tx1"/>
                </a:solidFill>
              </a:rPr>
              <a:t> Ballpoint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0"/>
          <c:order val="0"/>
          <c:tx>
            <c:v>Copy Paper</c:v>
          </c:tx>
          <c:spPr>
            <a:ln w="25400" cap="rnd">
              <a:noFill/>
              <a:round/>
            </a:ln>
            <a:effectLst/>
          </c:spPr>
          <c:marker>
            <c:symbol val="circle"/>
            <c:size val="5"/>
            <c:spPr>
              <a:solidFill>
                <a:srgbClr val="00B0F0"/>
              </a:solidFill>
              <a:ln w="9525">
                <a:solidFill>
                  <a:srgbClr val="00B0F0"/>
                </a:solidFill>
              </a:ln>
              <a:effectLst/>
            </c:spPr>
          </c:marker>
          <c:errBars>
            <c:errDir val="y"/>
            <c:errBarType val="both"/>
            <c:errValType val="cust"/>
            <c:noEndCap val="0"/>
            <c:plus>
              <c:numRef>
                <c:f>'Raman Error Analysis'!$C$7:$C$14</c:f>
                <c:numCache>
                  <c:formatCode>General</c:formatCode>
                  <c:ptCount val="8"/>
                  <c:pt idx="0">
                    <c:v>8.2799467980374492E-2</c:v>
                  </c:pt>
                  <c:pt idx="1">
                    <c:v>8.6139664163421392E-2</c:v>
                  </c:pt>
                  <c:pt idx="2">
                    <c:v>2.9862390161708125E-2</c:v>
                  </c:pt>
                  <c:pt idx="3">
                    <c:v>7.1600497248970177E-2</c:v>
                  </c:pt>
                  <c:pt idx="4">
                    <c:v>3.6477344668289377E-2</c:v>
                  </c:pt>
                  <c:pt idx="5">
                    <c:v>5.944861096067422E-2</c:v>
                  </c:pt>
                  <c:pt idx="6">
                    <c:v>8.0149408849131243E-2</c:v>
                  </c:pt>
                  <c:pt idx="7">
                    <c:v>1.8360891642821679E-2</c:v>
                  </c:pt>
                </c:numCache>
              </c:numRef>
            </c:plus>
            <c:minus>
              <c:numRef>
                <c:f>'Raman Error Analysis'!$C$7:$C$14</c:f>
                <c:numCache>
                  <c:formatCode>General</c:formatCode>
                  <c:ptCount val="8"/>
                  <c:pt idx="0">
                    <c:v>8.2799467980374492E-2</c:v>
                  </c:pt>
                  <c:pt idx="1">
                    <c:v>8.6139664163421392E-2</c:v>
                  </c:pt>
                  <c:pt idx="2">
                    <c:v>2.9862390161708125E-2</c:v>
                  </c:pt>
                  <c:pt idx="3">
                    <c:v>7.1600497248970177E-2</c:v>
                  </c:pt>
                  <c:pt idx="4">
                    <c:v>3.6477344668289377E-2</c:v>
                  </c:pt>
                  <c:pt idx="5">
                    <c:v>5.944861096067422E-2</c:v>
                  </c:pt>
                  <c:pt idx="6">
                    <c:v>8.0149408849131243E-2</c:v>
                  </c:pt>
                  <c:pt idx="7">
                    <c:v>1.8360891642821679E-2</c:v>
                  </c:pt>
                </c:numCache>
              </c:numRef>
            </c:minus>
            <c:spPr>
              <a:noFill/>
              <a:ln w="9525" cap="flat" cmpd="sng" algn="ctr">
                <a:solidFill>
                  <a:schemeClr val="tx1">
                    <a:lumMod val="65000"/>
                    <a:lumOff val="35000"/>
                  </a:schemeClr>
                </a:solidFill>
                <a:round/>
              </a:ln>
              <a:effectLst/>
            </c:spPr>
          </c:errBars>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Analysis'!$C$44:$C$51</c:f>
              <c:numCache>
                <c:formatCode>General</c:formatCode>
                <c:ptCount val="8"/>
                <c:pt idx="0">
                  <c:v>0.31081850295491448</c:v>
                </c:pt>
                <c:pt idx="1">
                  <c:v>0.68030812324929979</c:v>
                </c:pt>
                <c:pt idx="2">
                  <c:v>0.73249869715327998</c:v>
                </c:pt>
                <c:pt idx="3">
                  <c:v>0.79072434775360512</c:v>
                </c:pt>
                <c:pt idx="4">
                  <c:v>0.93982343116201383</c:v>
                </c:pt>
                <c:pt idx="5">
                  <c:v>0.90383087189585376</c:v>
                </c:pt>
                <c:pt idx="6">
                  <c:v>1.2002211537535976</c:v>
                </c:pt>
                <c:pt idx="7">
                  <c:v>1.147588266232334</c:v>
                </c:pt>
              </c:numCache>
            </c:numRef>
          </c:yVal>
          <c:smooth val="0"/>
          <c:extLst>
            <c:ext xmlns:c16="http://schemas.microsoft.com/office/drawing/2014/chart" uri="{C3380CC4-5D6E-409C-BE32-E72D297353CC}">
              <c16:uniqueId val="{00000000-4C8B-4FB0-8B10-874E3A8AEC0E}"/>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Average</a:t>
                </a:r>
                <a:r>
                  <a:rPr lang="en-AU" baseline="0">
                    <a:solidFill>
                      <a:schemeClr val="tx1"/>
                    </a:solidFill>
                  </a:rPr>
                  <a:t> Ratio of Peaks A/B</a:t>
                </a:r>
                <a:endParaRPr lang="en-AU">
                  <a:solidFill>
                    <a:schemeClr val="tx1"/>
                  </a:solidFill>
                </a:endParaRPr>
              </a:p>
            </c:rich>
          </c:tx>
          <c:layout>
            <c:manualLayout>
              <c:xMode val="edge"/>
              <c:yMode val="edge"/>
              <c:x val="1.9289667691173601E-2"/>
              <c:y val="0.209448166173872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AU"/>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Black</a:t>
            </a:r>
            <a:r>
              <a:rPr lang="en-AU" baseline="0">
                <a:solidFill>
                  <a:schemeClr val="tx1"/>
                </a:solidFill>
              </a:rPr>
              <a:t> Ballpoint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1"/>
          <c:order val="0"/>
          <c:tx>
            <c:v>Recycled Paper</c:v>
          </c:tx>
          <c:spPr>
            <a:ln w="25400" cap="rnd">
              <a:noFill/>
              <a:round/>
            </a:ln>
            <a:effectLst/>
          </c:spPr>
          <c:marker>
            <c:symbol val="circle"/>
            <c:size val="5"/>
            <c:spPr>
              <a:solidFill>
                <a:srgbClr val="92D050"/>
              </a:solidFill>
              <a:ln w="9525">
                <a:solidFill>
                  <a:srgbClr val="92D050"/>
                </a:solidFill>
              </a:ln>
              <a:effectLst/>
            </c:spPr>
          </c:marker>
          <c:errBars>
            <c:errDir val="y"/>
            <c:errBarType val="both"/>
            <c:errValType val="cust"/>
            <c:noEndCap val="0"/>
            <c:plus>
              <c:numRef>
                <c:f>'Raman Error Analysis'!$F$7:$F$14</c:f>
                <c:numCache>
                  <c:formatCode>General</c:formatCode>
                  <c:ptCount val="8"/>
                  <c:pt idx="0">
                    <c:v>4.8690311583586783E-2</c:v>
                  </c:pt>
                  <c:pt idx="1">
                    <c:v>0.1218212498557167</c:v>
                  </c:pt>
                  <c:pt idx="2">
                    <c:v>7.2050089048107571E-2</c:v>
                  </c:pt>
                  <c:pt idx="3">
                    <c:v>7.0649053808054696E-2</c:v>
                  </c:pt>
                  <c:pt idx="4">
                    <c:v>4.6511880376529695E-2</c:v>
                  </c:pt>
                  <c:pt idx="5">
                    <c:v>5.9289305357082156E-2</c:v>
                  </c:pt>
                  <c:pt idx="6">
                    <c:v>7.9824444185487814E-2</c:v>
                  </c:pt>
                  <c:pt idx="7">
                    <c:v>2.4977917858984684E-2</c:v>
                  </c:pt>
                </c:numCache>
              </c:numRef>
            </c:plus>
            <c:minus>
              <c:numRef>
                <c:f>'Raman Error Analysis'!$F$7:$F$14</c:f>
                <c:numCache>
                  <c:formatCode>General</c:formatCode>
                  <c:ptCount val="8"/>
                  <c:pt idx="0">
                    <c:v>4.8690311583586783E-2</c:v>
                  </c:pt>
                  <c:pt idx="1">
                    <c:v>0.1218212498557167</c:v>
                  </c:pt>
                  <c:pt idx="2">
                    <c:v>7.2050089048107571E-2</c:v>
                  </c:pt>
                  <c:pt idx="3">
                    <c:v>7.0649053808054696E-2</c:v>
                  </c:pt>
                  <c:pt idx="4">
                    <c:v>4.6511880376529695E-2</c:v>
                  </c:pt>
                  <c:pt idx="5">
                    <c:v>5.9289305357082156E-2</c:v>
                  </c:pt>
                  <c:pt idx="6">
                    <c:v>7.9824444185487814E-2</c:v>
                  </c:pt>
                  <c:pt idx="7">
                    <c:v>2.4977917858984684E-2</c:v>
                  </c:pt>
                </c:numCache>
              </c:numRef>
            </c:minus>
            <c:spPr>
              <a:noFill/>
              <a:ln w="9525" cap="flat" cmpd="sng" algn="ctr">
                <a:solidFill>
                  <a:schemeClr val="tx1">
                    <a:lumMod val="65000"/>
                    <a:lumOff val="35000"/>
                  </a:schemeClr>
                </a:solidFill>
                <a:round/>
              </a:ln>
              <a:effectLst/>
            </c:spPr>
          </c:errBars>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Analysis'!$F$44:$F$51</c:f>
              <c:numCache>
                <c:formatCode>General</c:formatCode>
                <c:ptCount val="8"/>
                <c:pt idx="0">
                  <c:v>0.3686359057091293</c:v>
                </c:pt>
                <c:pt idx="1">
                  <c:v>0.61057665260196903</c:v>
                </c:pt>
                <c:pt idx="2">
                  <c:v>0.69347573404890095</c:v>
                </c:pt>
                <c:pt idx="3">
                  <c:v>0.80270148531018093</c:v>
                </c:pt>
                <c:pt idx="4">
                  <c:v>0.75443470509582522</c:v>
                </c:pt>
                <c:pt idx="5">
                  <c:v>0.78745608164631076</c:v>
                </c:pt>
                <c:pt idx="6">
                  <c:v>1.0689551861678126</c:v>
                </c:pt>
                <c:pt idx="7">
                  <c:v>1.0088855923223639</c:v>
                </c:pt>
              </c:numCache>
            </c:numRef>
          </c:yVal>
          <c:smooth val="0"/>
          <c:extLst>
            <c:ext xmlns:c16="http://schemas.microsoft.com/office/drawing/2014/chart" uri="{C3380CC4-5D6E-409C-BE32-E72D297353CC}">
              <c16:uniqueId val="{00000001-91C6-49EA-AA2F-952492FF2D7A}"/>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Average</a:t>
                </a:r>
                <a:r>
                  <a:rPr lang="en-AU" baseline="0">
                    <a:solidFill>
                      <a:schemeClr val="tx1"/>
                    </a:solidFill>
                  </a:rPr>
                  <a:t> Ratio of Peaks A/B</a:t>
                </a:r>
                <a:endParaRPr lang="en-AU">
                  <a:solidFill>
                    <a:schemeClr val="tx1"/>
                  </a:solidFill>
                </a:endParaRPr>
              </a:p>
            </c:rich>
          </c:tx>
          <c:layout>
            <c:manualLayout>
              <c:xMode val="edge"/>
              <c:yMode val="edge"/>
              <c:x val="1.9289667691173601E-2"/>
              <c:y val="0.209448166173872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AU"/>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solidFill>
                  <a:schemeClr val="tx1"/>
                </a:solidFill>
              </a:rPr>
              <a:t>Black</a:t>
            </a:r>
            <a:r>
              <a:rPr lang="en-AU" baseline="0">
                <a:solidFill>
                  <a:schemeClr val="tx1"/>
                </a:solidFill>
              </a:rPr>
              <a:t> Ballpoint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scatterChart>
        <c:scatterStyle val="lineMarker"/>
        <c:varyColors val="0"/>
        <c:ser>
          <c:idx val="2"/>
          <c:order val="0"/>
          <c:tx>
            <c:v>Note Paper</c:v>
          </c:tx>
          <c:spPr>
            <a:ln w="25400" cap="rnd">
              <a:noFill/>
              <a:round/>
            </a:ln>
            <a:effectLst/>
          </c:spPr>
          <c:marker>
            <c:symbol val="circle"/>
            <c:size val="5"/>
            <c:spPr>
              <a:solidFill>
                <a:srgbClr val="FFC000"/>
              </a:solidFill>
              <a:ln w="9525">
                <a:solidFill>
                  <a:srgbClr val="FFC000"/>
                </a:solidFill>
              </a:ln>
              <a:effectLst/>
            </c:spPr>
          </c:marker>
          <c:errBars>
            <c:errDir val="y"/>
            <c:errBarType val="both"/>
            <c:errValType val="cust"/>
            <c:noEndCap val="0"/>
            <c:plus>
              <c:numRef>
                <c:f>'Raman Error Analysis'!$I$7:$I$14</c:f>
                <c:numCache>
                  <c:formatCode>General</c:formatCode>
                  <c:ptCount val="8"/>
                  <c:pt idx="0">
                    <c:v>3.5641124910010875E-2</c:v>
                  </c:pt>
                  <c:pt idx="1">
                    <c:v>4.7425326715810665E-2</c:v>
                  </c:pt>
                  <c:pt idx="2">
                    <c:v>6.8364741216367861E-2</c:v>
                  </c:pt>
                  <c:pt idx="3">
                    <c:v>5.3577586331728697E-2</c:v>
                  </c:pt>
                  <c:pt idx="4">
                    <c:v>0.12391938327315705</c:v>
                  </c:pt>
                  <c:pt idx="5">
                    <c:v>0.16299388148941185</c:v>
                  </c:pt>
                  <c:pt idx="6">
                    <c:v>4.3591050238888228E-2</c:v>
                  </c:pt>
                  <c:pt idx="7">
                    <c:v>9.8180698955334988E-2</c:v>
                  </c:pt>
                </c:numCache>
              </c:numRef>
            </c:plus>
            <c:minus>
              <c:numRef>
                <c:f>'Raman Error Analysis'!$I$7:$I$14</c:f>
                <c:numCache>
                  <c:formatCode>General</c:formatCode>
                  <c:ptCount val="8"/>
                  <c:pt idx="0">
                    <c:v>3.5641124910010875E-2</c:v>
                  </c:pt>
                  <c:pt idx="1">
                    <c:v>4.7425326715810665E-2</c:v>
                  </c:pt>
                  <c:pt idx="2">
                    <c:v>6.8364741216367861E-2</c:v>
                  </c:pt>
                  <c:pt idx="3">
                    <c:v>5.3577586331728697E-2</c:v>
                  </c:pt>
                  <c:pt idx="4">
                    <c:v>0.12391938327315705</c:v>
                  </c:pt>
                  <c:pt idx="5">
                    <c:v>0.16299388148941185</c:v>
                  </c:pt>
                  <c:pt idx="6">
                    <c:v>4.3591050238888228E-2</c:v>
                  </c:pt>
                  <c:pt idx="7">
                    <c:v>9.8180698955334988E-2</c:v>
                  </c:pt>
                </c:numCache>
              </c:numRef>
            </c:minus>
            <c:spPr>
              <a:noFill/>
              <a:ln w="9525" cap="flat" cmpd="sng" algn="ctr">
                <a:solidFill>
                  <a:schemeClr val="tx1">
                    <a:lumMod val="65000"/>
                    <a:lumOff val="35000"/>
                  </a:schemeClr>
                </a:solidFill>
                <a:round/>
              </a:ln>
              <a:effectLst/>
            </c:spPr>
          </c:errBars>
          <c:xVal>
            <c:numRef>
              <c:f>'Raman Peak Height Analysis'!$A$44:$A$51</c:f>
              <c:numCache>
                <c:formatCode>General</c:formatCode>
                <c:ptCount val="8"/>
                <c:pt idx="0">
                  <c:v>0</c:v>
                </c:pt>
                <c:pt idx="1">
                  <c:v>0.25</c:v>
                </c:pt>
                <c:pt idx="2" formatCode="0.00">
                  <c:v>0.5</c:v>
                </c:pt>
                <c:pt idx="3">
                  <c:v>0.75</c:v>
                </c:pt>
                <c:pt idx="4">
                  <c:v>1</c:v>
                </c:pt>
                <c:pt idx="5">
                  <c:v>2</c:v>
                </c:pt>
                <c:pt idx="6">
                  <c:v>3</c:v>
                </c:pt>
                <c:pt idx="7">
                  <c:v>4</c:v>
                </c:pt>
              </c:numCache>
            </c:numRef>
          </c:xVal>
          <c:yVal>
            <c:numRef>
              <c:f>'Raman Peak Height Analysis'!$I$44:$I$51</c:f>
              <c:numCache>
                <c:formatCode>General</c:formatCode>
                <c:ptCount val="8"/>
                <c:pt idx="0">
                  <c:v>0.36713483648967521</c:v>
                </c:pt>
                <c:pt idx="1">
                  <c:v>0.74426854666216358</c:v>
                </c:pt>
                <c:pt idx="2">
                  <c:v>0.84285454498220458</c:v>
                </c:pt>
                <c:pt idx="3">
                  <c:v>0.76717770591288381</c:v>
                </c:pt>
                <c:pt idx="4">
                  <c:v>0.9425321172893989</c:v>
                </c:pt>
                <c:pt idx="5">
                  <c:v>1.1653439153439153</c:v>
                </c:pt>
                <c:pt idx="6">
                  <c:v>1.0849528971480191</c:v>
                </c:pt>
                <c:pt idx="7">
                  <c:v>1.32752688172043</c:v>
                </c:pt>
              </c:numCache>
            </c:numRef>
          </c:yVal>
          <c:smooth val="0"/>
          <c:extLst>
            <c:ext xmlns:c16="http://schemas.microsoft.com/office/drawing/2014/chart" uri="{C3380CC4-5D6E-409C-BE32-E72D297353CC}">
              <c16:uniqueId val="{00000002-9DFE-455B-A48E-8DA9445F38B6}"/>
            </c:ext>
          </c:extLst>
        </c:ser>
        <c:dLbls>
          <c:showLegendKey val="0"/>
          <c:showVal val="0"/>
          <c:showCatName val="0"/>
          <c:showSerName val="0"/>
          <c:showPercent val="0"/>
          <c:showBubbleSize val="0"/>
        </c:dLbls>
        <c:axId val="1838766895"/>
        <c:axId val="1838777935"/>
      </c:scatterChart>
      <c:valAx>
        <c:axId val="1838766895"/>
        <c:scaling>
          <c:orientation val="minMax"/>
          <c:max val="4"/>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Month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77935"/>
        <c:crosses val="autoZero"/>
        <c:crossBetween val="midCat"/>
      </c:valAx>
      <c:valAx>
        <c:axId val="183877793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solidFill>
                      <a:schemeClr val="tx1"/>
                    </a:solidFill>
                  </a:rPr>
                  <a:t>Average</a:t>
                </a:r>
                <a:r>
                  <a:rPr lang="en-AU" baseline="0">
                    <a:solidFill>
                      <a:schemeClr val="tx1"/>
                    </a:solidFill>
                  </a:rPr>
                  <a:t> Ratio of Peaks A/B</a:t>
                </a:r>
                <a:endParaRPr lang="en-AU">
                  <a:solidFill>
                    <a:schemeClr val="tx1"/>
                  </a:solidFill>
                </a:endParaRPr>
              </a:p>
            </c:rich>
          </c:tx>
          <c:layout>
            <c:manualLayout>
              <c:xMode val="edge"/>
              <c:yMode val="edge"/>
              <c:x val="1.9289667691173601E-2"/>
              <c:y val="0.209448166173872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AU"/>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3876689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1.xml"/><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 Id="rId9"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18" Type="http://schemas.openxmlformats.org/officeDocument/2006/relationships/chart" Target="../charts/chart30.xml"/><Relationship Id="rId26" Type="http://schemas.openxmlformats.org/officeDocument/2006/relationships/chart" Target="../charts/chart38.xml"/><Relationship Id="rId3" Type="http://schemas.openxmlformats.org/officeDocument/2006/relationships/chart" Target="../charts/chart15.xml"/><Relationship Id="rId21" Type="http://schemas.openxmlformats.org/officeDocument/2006/relationships/chart" Target="../charts/chart33.xml"/><Relationship Id="rId7" Type="http://schemas.openxmlformats.org/officeDocument/2006/relationships/chart" Target="../charts/chart19.xml"/><Relationship Id="rId12" Type="http://schemas.openxmlformats.org/officeDocument/2006/relationships/chart" Target="../charts/chart24.xml"/><Relationship Id="rId17" Type="http://schemas.openxmlformats.org/officeDocument/2006/relationships/chart" Target="../charts/chart29.xml"/><Relationship Id="rId25" Type="http://schemas.openxmlformats.org/officeDocument/2006/relationships/chart" Target="../charts/chart37.xml"/><Relationship Id="rId2" Type="http://schemas.openxmlformats.org/officeDocument/2006/relationships/chart" Target="../charts/chart14.xml"/><Relationship Id="rId16" Type="http://schemas.openxmlformats.org/officeDocument/2006/relationships/chart" Target="../charts/chart28.xml"/><Relationship Id="rId20" Type="http://schemas.openxmlformats.org/officeDocument/2006/relationships/chart" Target="../charts/chart32.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24" Type="http://schemas.openxmlformats.org/officeDocument/2006/relationships/chart" Target="../charts/chart36.xml"/><Relationship Id="rId5" Type="http://schemas.openxmlformats.org/officeDocument/2006/relationships/chart" Target="../charts/chart17.xml"/><Relationship Id="rId15" Type="http://schemas.openxmlformats.org/officeDocument/2006/relationships/chart" Target="../charts/chart27.xml"/><Relationship Id="rId23" Type="http://schemas.openxmlformats.org/officeDocument/2006/relationships/chart" Target="../charts/chart35.xml"/><Relationship Id="rId28" Type="http://schemas.openxmlformats.org/officeDocument/2006/relationships/chart" Target="../charts/chart40.xml"/><Relationship Id="rId10" Type="http://schemas.openxmlformats.org/officeDocument/2006/relationships/chart" Target="../charts/chart22.xml"/><Relationship Id="rId19" Type="http://schemas.openxmlformats.org/officeDocument/2006/relationships/chart" Target="../charts/chart31.xml"/><Relationship Id="rId4" Type="http://schemas.openxmlformats.org/officeDocument/2006/relationships/chart" Target="../charts/chart16.xml"/><Relationship Id="rId9" Type="http://schemas.openxmlformats.org/officeDocument/2006/relationships/chart" Target="../charts/chart21.xml"/><Relationship Id="rId14" Type="http://schemas.openxmlformats.org/officeDocument/2006/relationships/chart" Target="../charts/chart26.xml"/><Relationship Id="rId22" Type="http://schemas.openxmlformats.org/officeDocument/2006/relationships/chart" Target="../charts/chart34.xml"/><Relationship Id="rId27"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8.xml"/><Relationship Id="rId13" Type="http://schemas.openxmlformats.org/officeDocument/2006/relationships/chart" Target="../charts/chart53.xml"/><Relationship Id="rId18" Type="http://schemas.openxmlformats.org/officeDocument/2006/relationships/chart" Target="../charts/chart58.xml"/><Relationship Id="rId3" Type="http://schemas.openxmlformats.org/officeDocument/2006/relationships/chart" Target="../charts/chart43.xml"/><Relationship Id="rId21" Type="http://schemas.openxmlformats.org/officeDocument/2006/relationships/chart" Target="../charts/chart61.xml"/><Relationship Id="rId7" Type="http://schemas.openxmlformats.org/officeDocument/2006/relationships/chart" Target="../charts/chart47.xml"/><Relationship Id="rId12" Type="http://schemas.openxmlformats.org/officeDocument/2006/relationships/chart" Target="../charts/chart52.xml"/><Relationship Id="rId17" Type="http://schemas.openxmlformats.org/officeDocument/2006/relationships/chart" Target="../charts/chart57.xml"/><Relationship Id="rId2" Type="http://schemas.openxmlformats.org/officeDocument/2006/relationships/chart" Target="../charts/chart42.xml"/><Relationship Id="rId16" Type="http://schemas.openxmlformats.org/officeDocument/2006/relationships/chart" Target="../charts/chart56.xml"/><Relationship Id="rId20" Type="http://schemas.openxmlformats.org/officeDocument/2006/relationships/chart" Target="../charts/chart60.xml"/><Relationship Id="rId1" Type="http://schemas.openxmlformats.org/officeDocument/2006/relationships/chart" Target="../charts/chart41.xml"/><Relationship Id="rId6" Type="http://schemas.openxmlformats.org/officeDocument/2006/relationships/chart" Target="../charts/chart46.xml"/><Relationship Id="rId11" Type="http://schemas.openxmlformats.org/officeDocument/2006/relationships/chart" Target="../charts/chart51.xml"/><Relationship Id="rId24" Type="http://schemas.openxmlformats.org/officeDocument/2006/relationships/chart" Target="../charts/chart64.xml"/><Relationship Id="rId5" Type="http://schemas.openxmlformats.org/officeDocument/2006/relationships/chart" Target="../charts/chart45.xml"/><Relationship Id="rId15" Type="http://schemas.openxmlformats.org/officeDocument/2006/relationships/chart" Target="../charts/chart55.xml"/><Relationship Id="rId23" Type="http://schemas.openxmlformats.org/officeDocument/2006/relationships/chart" Target="../charts/chart63.xml"/><Relationship Id="rId10" Type="http://schemas.openxmlformats.org/officeDocument/2006/relationships/chart" Target="../charts/chart50.xml"/><Relationship Id="rId19" Type="http://schemas.openxmlformats.org/officeDocument/2006/relationships/chart" Target="../charts/chart59.xml"/><Relationship Id="rId4" Type="http://schemas.openxmlformats.org/officeDocument/2006/relationships/chart" Target="../charts/chart44.xml"/><Relationship Id="rId9" Type="http://schemas.openxmlformats.org/officeDocument/2006/relationships/chart" Target="../charts/chart49.xml"/><Relationship Id="rId14" Type="http://schemas.openxmlformats.org/officeDocument/2006/relationships/chart" Target="../charts/chart54.xml"/><Relationship Id="rId22" Type="http://schemas.openxmlformats.org/officeDocument/2006/relationships/chart" Target="../charts/chart62.xml"/></Relationships>
</file>

<file path=xl/drawings/drawing1.xml><?xml version="1.0" encoding="utf-8"?>
<xdr:wsDr xmlns:xdr="http://schemas.openxmlformats.org/drawingml/2006/spreadsheetDrawing" xmlns:a="http://schemas.openxmlformats.org/drawingml/2006/main">
  <xdr:twoCellAnchor>
    <xdr:from>
      <xdr:col>6</xdr:col>
      <xdr:colOff>377906</xdr:colOff>
      <xdr:row>53</xdr:row>
      <xdr:rowOff>134924</xdr:rowOff>
    </xdr:from>
    <xdr:to>
      <xdr:col>12</xdr:col>
      <xdr:colOff>461756</xdr:colOff>
      <xdr:row>69</xdr:row>
      <xdr:rowOff>56924</xdr:rowOff>
    </xdr:to>
    <xdr:graphicFrame macro="">
      <xdr:nvGraphicFramePr>
        <xdr:cNvPr id="2" name="Chart 1">
          <a:extLst>
            <a:ext uri="{FF2B5EF4-FFF2-40B4-BE49-F238E27FC236}">
              <a16:creationId xmlns:a16="http://schemas.microsoft.com/office/drawing/2014/main" id="{30E4F324-95A9-41D5-80DE-9B8633DDA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524437</xdr:colOff>
      <xdr:row>53</xdr:row>
      <xdr:rowOff>124947</xdr:rowOff>
    </xdr:from>
    <xdr:to>
      <xdr:col>22</xdr:col>
      <xdr:colOff>441320</xdr:colOff>
      <xdr:row>69</xdr:row>
      <xdr:rowOff>46947</xdr:rowOff>
    </xdr:to>
    <xdr:graphicFrame macro="">
      <xdr:nvGraphicFramePr>
        <xdr:cNvPr id="5" name="Chart 4">
          <a:extLst>
            <a:ext uri="{FF2B5EF4-FFF2-40B4-BE49-F238E27FC236}">
              <a16:creationId xmlns:a16="http://schemas.microsoft.com/office/drawing/2014/main" id="{B153614A-D56C-4640-9A9A-73C6801BC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134471</xdr:colOff>
      <xdr:row>53</xdr:row>
      <xdr:rowOff>33617</xdr:rowOff>
    </xdr:from>
    <xdr:to>
      <xdr:col>6</xdr:col>
      <xdr:colOff>303341</xdr:colOff>
      <xdr:row>68</xdr:row>
      <xdr:rowOff>145497</xdr:rowOff>
    </xdr:to>
    <xdr:graphicFrame macro="">
      <xdr:nvGraphicFramePr>
        <xdr:cNvPr id="6" name="Chart 5">
          <a:extLst>
            <a:ext uri="{FF2B5EF4-FFF2-40B4-BE49-F238E27FC236}">
              <a16:creationId xmlns:a16="http://schemas.microsoft.com/office/drawing/2014/main" id="{8222D1F5-1B55-4A49-97A2-F86C9296D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22</xdr:row>
      <xdr:rowOff>123825</xdr:rowOff>
    </xdr:from>
    <xdr:to>
      <xdr:col>6</xdr:col>
      <xdr:colOff>482635</xdr:colOff>
      <xdr:row>38</xdr:row>
      <xdr:rowOff>45205</xdr:rowOff>
    </xdr:to>
    <xdr:graphicFrame macro="">
      <xdr:nvGraphicFramePr>
        <xdr:cNvPr id="3" name="Chart 2">
          <a:extLst>
            <a:ext uri="{FF2B5EF4-FFF2-40B4-BE49-F238E27FC236}">
              <a16:creationId xmlns:a16="http://schemas.microsoft.com/office/drawing/2014/main" id="{04137DFC-7427-4589-A5C1-7D6A02292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257175</xdr:colOff>
      <xdr:row>42</xdr:row>
      <xdr:rowOff>85725</xdr:rowOff>
    </xdr:from>
    <xdr:to>
      <xdr:col>6</xdr:col>
      <xdr:colOff>425485</xdr:colOff>
      <xdr:row>58</xdr:row>
      <xdr:rowOff>7105</xdr:rowOff>
    </xdr:to>
    <xdr:graphicFrame macro="">
      <xdr:nvGraphicFramePr>
        <xdr:cNvPr id="4" name="Chart 3">
          <a:extLst>
            <a:ext uri="{FF2B5EF4-FFF2-40B4-BE49-F238E27FC236}">
              <a16:creationId xmlns:a16="http://schemas.microsoft.com/office/drawing/2014/main" id="{6279ECA4-98F4-4FD5-83F1-4DCEBDDF9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247650</xdr:colOff>
      <xdr:row>62</xdr:row>
      <xdr:rowOff>95250</xdr:rowOff>
    </xdr:from>
    <xdr:to>
      <xdr:col>6</xdr:col>
      <xdr:colOff>415960</xdr:colOff>
      <xdr:row>78</xdr:row>
      <xdr:rowOff>16630</xdr:rowOff>
    </xdr:to>
    <xdr:graphicFrame macro="">
      <xdr:nvGraphicFramePr>
        <xdr:cNvPr id="5" name="Chart 4">
          <a:extLst>
            <a:ext uri="{FF2B5EF4-FFF2-40B4-BE49-F238E27FC236}">
              <a16:creationId xmlns:a16="http://schemas.microsoft.com/office/drawing/2014/main" id="{3C7FE515-198C-4DB4-B387-ADBB8815DC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876300</xdr:colOff>
      <xdr:row>22</xdr:row>
      <xdr:rowOff>161925</xdr:rowOff>
    </xdr:from>
    <xdr:to>
      <xdr:col>14</xdr:col>
      <xdr:colOff>323656</xdr:colOff>
      <xdr:row>38</xdr:row>
      <xdr:rowOff>83925</xdr:rowOff>
    </xdr:to>
    <xdr:graphicFrame macro="">
      <xdr:nvGraphicFramePr>
        <xdr:cNvPr id="7" name="Chart 6">
          <a:extLst>
            <a:ext uri="{FF2B5EF4-FFF2-40B4-BE49-F238E27FC236}">
              <a16:creationId xmlns:a16="http://schemas.microsoft.com/office/drawing/2014/main" id="{6BB7BFBC-996F-4A7F-BF1C-D266C92535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9525</xdr:colOff>
      <xdr:row>42</xdr:row>
      <xdr:rowOff>85725</xdr:rowOff>
    </xdr:from>
    <xdr:to>
      <xdr:col>14</xdr:col>
      <xdr:colOff>457006</xdr:colOff>
      <xdr:row>58</xdr:row>
      <xdr:rowOff>7725</xdr:rowOff>
    </xdr:to>
    <xdr:graphicFrame macro="">
      <xdr:nvGraphicFramePr>
        <xdr:cNvPr id="8" name="Chart 7">
          <a:extLst>
            <a:ext uri="{FF2B5EF4-FFF2-40B4-BE49-F238E27FC236}">
              <a16:creationId xmlns:a16="http://schemas.microsoft.com/office/drawing/2014/main" id="{1F675D1C-8194-4970-B65E-7BB83DA2BD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796738</xdr:colOff>
      <xdr:row>62</xdr:row>
      <xdr:rowOff>90768</xdr:rowOff>
    </xdr:from>
    <xdr:to>
      <xdr:col>14</xdr:col>
      <xdr:colOff>246896</xdr:colOff>
      <xdr:row>78</xdr:row>
      <xdr:rowOff>12768</xdr:rowOff>
    </xdr:to>
    <xdr:graphicFrame macro="">
      <xdr:nvGraphicFramePr>
        <xdr:cNvPr id="9" name="Chart 8">
          <a:extLst>
            <a:ext uri="{FF2B5EF4-FFF2-40B4-BE49-F238E27FC236}">
              <a16:creationId xmlns:a16="http://schemas.microsoft.com/office/drawing/2014/main" id="{7504BD65-EC8A-47E0-B351-BE70B96206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23</xdr:row>
      <xdr:rowOff>0</xdr:rowOff>
    </xdr:from>
    <xdr:to>
      <xdr:col>24</xdr:col>
      <xdr:colOff>481659</xdr:colOff>
      <xdr:row>38</xdr:row>
      <xdr:rowOff>112500</xdr:rowOff>
    </xdr:to>
    <xdr:graphicFrame macro="">
      <xdr:nvGraphicFramePr>
        <xdr:cNvPr id="10" name="Chart 9">
          <a:extLst>
            <a:ext uri="{FF2B5EF4-FFF2-40B4-BE49-F238E27FC236}">
              <a16:creationId xmlns:a16="http://schemas.microsoft.com/office/drawing/2014/main" id="{489E6C13-CB15-4210-A356-FB1A63368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42</xdr:row>
      <xdr:rowOff>0</xdr:rowOff>
    </xdr:from>
    <xdr:to>
      <xdr:col>24</xdr:col>
      <xdr:colOff>481659</xdr:colOff>
      <xdr:row>57</xdr:row>
      <xdr:rowOff>112500</xdr:rowOff>
    </xdr:to>
    <xdr:graphicFrame macro="">
      <xdr:nvGraphicFramePr>
        <xdr:cNvPr id="11" name="Chart 10">
          <a:extLst>
            <a:ext uri="{FF2B5EF4-FFF2-40B4-BE49-F238E27FC236}">
              <a16:creationId xmlns:a16="http://schemas.microsoft.com/office/drawing/2014/main" id="{C86979B7-2938-4D93-A64E-FF5E14E81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62</xdr:row>
      <xdr:rowOff>0</xdr:rowOff>
    </xdr:from>
    <xdr:to>
      <xdr:col>24</xdr:col>
      <xdr:colOff>481659</xdr:colOff>
      <xdr:row>77</xdr:row>
      <xdr:rowOff>112500</xdr:rowOff>
    </xdr:to>
    <xdr:graphicFrame macro="">
      <xdr:nvGraphicFramePr>
        <xdr:cNvPr id="12" name="Chart 11">
          <a:extLst>
            <a:ext uri="{FF2B5EF4-FFF2-40B4-BE49-F238E27FC236}">
              <a16:creationId xmlns:a16="http://schemas.microsoft.com/office/drawing/2014/main" id="{F2D275F1-1AAA-4158-9EC3-E9C40BA43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278216</xdr:colOff>
      <xdr:row>4</xdr:row>
      <xdr:rowOff>170066</xdr:rowOff>
    </xdr:from>
    <xdr:to>
      <xdr:col>25</xdr:col>
      <xdr:colOff>56128</xdr:colOff>
      <xdr:row>20</xdr:row>
      <xdr:rowOff>59360</xdr:rowOff>
    </xdr:to>
    <xdr:graphicFrame macro="">
      <xdr:nvGraphicFramePr>
        <xdr:cNvPr id="2" name="Chart 1">
          <a:extLst>
            <a:ext uri="{FF2B5EF4-FFF2-40B4-BE49-F238E27FC236}">
              <a16:creationId xmlns:a16="http://schemas.microsoft.com/office/drawing/2014/main" id="{2878FE96-D9EA-4271-A3DC-585D2ABD7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183194</xdr:colOff>
      <xdr:row>5</xdr:row>
      <xdr:rowOff>33130</xdr:rowOff>
    </xdr:from>
    <xdr:to>
      <xdr:col>32</xdr:col>
      <xdr:colOff>444181</xdr:colOff>
      <xdr:row>20</xdr:row>
      <xdr:rowOff>107775</xdr:rowOff>
    </xdr:to>
    <xdr:graphicFrame macro="">
      <xdr:nvGraphicFramePr>
        <xdr:cNvPr id="3" name="Chart 2">
          <a:extLst>
            <a:ext uri="{FF2B5EF4-FFF2-40B4-BE49-F238E27FC236}">
              <a16:creationId xmlns:a16="http://schemas.microsoft.com/office/drawing/2014/main" id="{F7CEFF0F-A805-40E2-ABFE-52D42285A883}"/>
            </a:ext>
            <a:ext uri="{147F2762-F138-4A5C-976F-8EAC2B608ADB}">
              <a16:predDERef xmlns:a16="http://schemas.microsoft.com/office/drawing/2014/main" pred="{C51E5C22-4163-A3A4-547D-9E00DAA5B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33</xdr:col>
      <xdr:colOff>183193</xdr:colOff>
      <xdr:row>5</xdr:row>
      <xdr:rowOff>33130</xdr:rowOff>
    </xdr:from>
    <xdr:to>
      <xdr:col>40</xdr:col>
      <xdr:colOff>444182</xdr:colOff>
      <xdr:row>20</xdr:row>
      <xdr:rowOff>107775</xdr:rowOff>
    </xdr:to>
    <xdr:graphicFrame macro="">
      <xdr:nvGraphicFramePr>
        <xdr:cNvPr id="4" name="Chart 3">
          <a:extLst>
            <a:ext uri="{FF2B5EF4-FFF2-40B4-BE49-F238E27FC236}">
              <a16:creationId xmlns:a16="http://schemas.microsoft.com/office/drawing/2014/main" id="{DBB384D8-5FF7-4EAF-BC49-61F3B85A9F8C}"/>
            </a:ext>
            <a:ext uri="{147F2762-F138-4A5C-976F-8EAC2B608ADB}">
              <a16:predDERef xmlns:a16="http://schemas.microsoft.com/office/drawing/2014/main" pred="{97ED0D69-966D-473A-9E6C-BB6902C081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41</xdr:col>
      <xdr:colOff>183193</xdr:colOff>
      <xdr:row>5</xdr:row>
      <xdr:rowOff>33130</xdr:rowOff>
    </xdr:from>
    <xdr:to>
      <xdr:col>48</xdr:col>
      <xdr:colOff>444182</xdr:colOff>
      <xdr:row>20</xdr:row>
      <xdr:rowOff>107775</xdr:rowOff>
    </xdr:to>
    <xdr:graphicFrame macro="">
      <xdr:nvGraphicFramePr>
        <xdr:cNvPr id="5" name="Chart 4">
          <a:extLst>
            <a:ext uri="{FF2B5EF4-FFF2-40B4-BE49-F238E27FC236}">
              <a16:creationId xmlns:a16="http://schemas.microsoft.com/office/drawing/2014/main" id="{3E7A32F1-9DB0-43F6-BC37-D0BFC16749C1}"/>
            </a:ext>
            <a:ext uri="{147F2762-F138-4A5C-976F-8EAC2B608ADB}">
              <a16:predDERef xmlns:a16="http://schemas.microsoft.com/office/drawing/2014/main" pred="{15376BCC-5849-405F-8883-35F11E73AC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49</xdr:col>
      <xdr:colOff>183193</xdr:colOff>
      <xdr:row>5</xdr:row>
      <xdr:rowOff>33130</xdr:rowOff>
    </xdr:from>
    <xdr:to>
      <xdr:col>56</xdr:col>
      <xdr:colOff>444181</xdr:colOff>
      <xdr:row>20</xdr:row>
      <xdr:rowOff>107775</xdr:rowOff>
    </xdr:to>
    <xdr:graphicFrame macro="">
      <xdr:nvGraphicFramePr>
        <xdr:cNvPr id="6" name="Chart 5">
          <a:extLst>
            <a:ext uri="{FF2B5EF4-FFF2-40B4-BE49-F238E27FC236}">
              <a16:creationId xmlns:a16="http://schemas.microsoft.com/office/drawing/2014/main" id="{8BACAE28-4A78-4269-BEDF-5CCADBD37F4B}"/>
            </a:ext>
            <a:ext uri="{147F2762-F138-4A5C-976F-8EAC2B608ADB}">
              <a16:predDERef xmlns:a16="http://schemas.microsoft.com/office/drawing/2014/main" pred="{B06EA6BE-653F-43E9-8C43-4A40D5B1A3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57</xdr:col>
      <xdr:colOff>183193</xdr:colOff>
      <xdr:row>5</xdr:row>
      <xdr:rowOff>33130</xdr:rowOff>
    </xdr:from>
    <xdr:to>
      <xdr:col>64</xdr:col>
      <xdr:colOff>444182</xdr:colOff>
      <xdr:row>20</xdr:row>
      <xdr:rowOff>107775</xdr:rowOff>
    </xdr:to>
    <xdr:graphicFrame macro="">
      <xdr:nvGraphicFramePr>
        <xdr:cNvPr id="7" name="Chart 6">
          <a:extLst>
            <a:ext uri="{FF2B5EF4-FFF2-40B4-BE49-F238E27FC236}">
              <a16:creationId xmlns:a16="http://schemas.microsoft.com/office/drawing/2014/main" id="{5B0AFED1-3B76-4081-B03E-5A024C5D2AB5}"/>
            </a:ext>
            <a:ext uri="{147F2762-F138-4A5C-976F-8EAC2B608ADB}">
              <a16:predDERef xmlns:a16="http://schemas.microsoft.com/office/drawing/2014/main" pred="{610B40E2-1828-410F-9518-40BACDC2A6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183194</xdr:colOff>
      <xdr:row>5</xdr:row>
      <xdr:rowOff>33130</xdr:rowOff>
    </xdr:from>
    <xdr:to>
      <xdr:col>72</xdr:col>
      <xdr:colOff>444182</xdr:colOff>
      <xdr:row>20</xdr:row>
      <xdr:rowOff>107775</xdr:rowOff>
    </xdr:to>
    <xdr:graphicFrame macro="">
      <xdr:nvGraphicFramePr>
        <xdr:cNvPr id="8" name="Chart 7">
          <a:extLst>
            <a:ext uri="{FF2B5EF4-FFF2-40B4-BE49-F238E27FC236}">
              <a16:creationId xmlns:a16="http://schemas.microsoft.com/office/drawing/2014/main" id="{FA766169-BE12-404E-B339-50D4C99C42B9}"/>
            </a:ext>
            <a:ext uri="{147F2762-F138-4A5C-976F-8EAC2B608ADB}">
              <a16:predDERef xmlns:a16="http://schemas.microsoft.com/office/drawing/2014/main" pred="{B3CAC1BC-7B06-4A5E-88AC-3C0B0BBF87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210408</xdr:colOff>
      <xdr:row>25</xdr:row>
      <xdr:rowOff>33130</xdr:rowOff>
    </xdr:from>
    <xdr:to>
      <xdr:col>24</xdr:col>
      <xdr:colOff>584667</xdr:colOff>
      <xdr:row>40</xdr:row>
      <xdr:rowOff>109037</xdr:rowOff>
    </xdr:to>
    <xdr:graphicFrame macro="">
      <xdr:nvGraphicFramePr>
        <xdr:cNvPr id="9" name="Chart 8">
          <a:extLst>
            <a:ext uri="{FF2B5EF4-FFF2-40B4-BE49-F238E27FC236}">
              <a16:creationId xmlns:a16="http://schemas.microsoft.com/office/drawing/2014/main" id="{DE2AB9B8-0D20-41C2-87FD-9B14DCF0B6C5}"/>
            </a:ext>
            <a:ext uri="{147F2762-F138-4A5C-976F-8EAC2B608ADB}">
              <a16:predDERef xmlns:a16="http://schemas.microsoft.com/office/drawing/2014/main" pred="{72796823-FBEE-4019-9EC8-8CBDDB192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25</xdr:col>
      <xdr:colOff>210409</xdr:colOff>
      <xdr:row>25</xdr:row>
      <xdr:rowOff>33130</xdr:rowOff>
    </xdr:from>
    <xdr:to>
      <xdr:col>32</xdr:col>
      <xdr:colOff>475811</xdr:colOff>
      <xdr:row>40</xdr:row>
      <xdr:rowOff>109037</xdr:rowOff>
    </xdr:to>
    <xdr:graphicFrame macro="">
      <xdr:nvGraphicFramePr>
        <xdr:cNvPr id="10" name="Chart 9">
          <a:extLst>
            <a:ext uri="{FF2B5EF4-FFF2-40B4-BE49-F238E27FC236}">
              <a16:creationId xmlns:a16="http://schemas.microsoft.com/office/drawing/2014/main" id="{E421B497-979B-416B-815F-52094F02148C}"/>
            </a:ext>
            <a:ext uri="{147F2762-F138-4A5C-976F-8EAC2B608ADB}">
              <a16:predDERef xmlns:a16="http://schemas.microsoft.com/office/drawing/2014/main" pred="{DB6B8101-0829-47CA-B4C2-BE3CBCBF9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33</xdr:col>
      <xdr:colOff>210408</xdr:colOff>
      <xdr:row>25</xdr:row>
      <xdr:rowOff>33130</xdr:rowOff>
    </xdr:from>
    <xdr:to>
      <xdr:col>40</xdr:col>
      <xdr:colOff>475812</xdr:colOff>
      <xdr:row>40</xdr:row>
      <xdr:rowOff>109037</xdr:rowOff>
    </xdr:to>
    <xdr:graphicFrame macro="">
      <xdr:nvGraphicFramePr>
        <xdr:cNvPr id="11" name="Chart 10">
          <a:extLst>
            <a:ext uri="{FF2B5EF4-FFF2-40B4-BE49-F238E27FC236}">
              <a16:creationId xmlns:a16="http://schemas.microsoft.com/office/drawing/2014/main" id="{32832EF5-266B-464B-95E4-4B1CB2358956}"/>
            </a:ext>
            <a:ext uri="{147F2762-F138-4A5C-976F-8EAC2B608ADB}">
              <a16:predDERef xmlns:a16="http://schemas.microsoft.com/office/drawing/2014/main" pred="{F10853B5-23A3-4F32-B123-F9BB41199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210408</xdr:colOff>
      <xdr:row>25</xdr:row>
      <xdr:rowOff>33130</xdr:rowOff>
    </xdr:from>
    <xdr:to>
      <xdr:col>48</xdr:col>
      <xdr:colOff>475811</xdr:colOff>
      <xdr:row>40</xdr:row>
      <xdr:rowOff>109037</xdr:rowOff>
    </xdr:to>
    <xdr:graphicFrame macro="">
      <xdr:nvGraphicFramePr>
        <xdr:cNvPr id="12" name="Chart 11">
          <a:extLst>
            <a:ext uri="{FF2B5EF4-FFF2-40B4-BE49-F238E27FC236}">
              <a16:creationId xmlns:a16="http://schemas.microsoft.com/office/drawing/2014/main" id="{E24FD915-8C00-4C50-A887-9443155FC41B}"/>
            </a:ext>
            <a:ext uri="{147F2762-F138-4A5C-976F-8EAC2B608ADB}">
              <a16:predDERef xmlns:a16="http://schemas.microsoft.com/office/drawing/2014/main" pred="{D7F2C872-08C7-4428-B550-83F069DD7E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49</xdr:col>
      <xdr:colOff>210408</xdr:colOff>
      <xdr:row>25</xdr:row>
      <xdr:rowOff>33130</xdr:rowOff>
    </xdr:from>
    <xdr:to>
      <xdr:col>56</xdr:col>
      <xdr:colOff>475811</xdr:colOff>
      <xdr:row>40</xdr:row>
      <xdr:rowOff>109037</xdr:rowOff>
    </xdr:to>
    <xdr:graphicFrame macro="">
      <xdr:nvGraphicFramePr>
        <xdr:cNvPr id="13" name="Chart 12">
          <a:extLst>
            <a:ext uri="{FF2B5EF4-FFF2-40B4-BE49-F238E27FC236}">
              <a16:creationId xmlns:a16="http://schemas.microsoft.com/office/drawing/2014/main" id="{4C9942FE-26B4-49E7-B483-00181436DC03}"/>
            </a:ext>
            <a:ext uri="{147F2762-F138-4A5C-976F-8EAC2B608ADB}">
              <a16:predDERef xmlns:a16="http://schemas.microsoft.com/office/drawing/2014/main" pred="{3AFBAB45-6127-4C44-9C06-5F59C25E46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57</xdr:col>
      <xdr:colOff>210408</xdr:colOff>
      <xdr:row>25</xdr:row>
      <xdr:rowOff>33130</xdr:rowOff>
    </xdr:from>
    <xdr:to>
      <xdr:col>64</xdr:col>
      <xdr:colOff>475811</xdr:colOff>
      <xdr:row>40</xdr:row>
      <xdr:rowOff>109037</xdr:rowOff>
    </xdr:to>
    <xdr:graphicFrame macro="">
      <xdr:nvGraphicFramePr>
        <xdr:cNvPr id="14" name="Chart 13">
          <a:extLst>
            <a:ext uri="{FF2B5EF4-FFF2-40B4-BE49-F238E27FC236}">
              <a16:creationId xmlns:a16="http://schemas.microsoft.com/office/drawing/2014/main" id="{133CEB2D-710B-44F6-9389-D3CFCAE68E03}"/>
            </a:ext>
            <a:ext uri="{147F2762-F138-4A5C-976F-8EAC2B608ADB}">
              <a16:predDERef xmlns:a16="http://schemas.microsoft.com/office/drawing/2014/main" pred="{32997E06-FEBB-4FF6-A88E-BC9CCC708B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65</xdr:col>
      <xdr:colOff>210409</xdr:colOff>
      <xdr:row>25</xdr:row>
      <xdr:rowOff>33130</xdr:rowOff>
    </xdr:from>
    <xdr:to>
      <xdr:col>72</xdr:col>
      <xdr:colOff>475811</xdr:colOff>
      <xdr:row>40</xdr:row>
      <xdr:rowOff>109037</xdr:rowOff>
    </xdr:to>
    <xdr:graphicFrame macro="">
      <xdr:nvGraphicFramePr>
        <xdr:cNvPr id="15" name="Chart 14">
          <a:extLst>
            <a:ext uri="{FF2B5EF4-FFF2-40B4-BE49-F238E27FC236}">
              <a16:creationId xmlns:a16="http://schemas.microsoft.com/office/drawing/2014/main" id="{B56643B3-88F4-4176-9CDC-0BD27C7E7471}"/>
            </a:ext>
            <a:ext uri="{147F2762-F138-4A5C-976F-8EAC2B608ADB}">
              <a16:predDERef xmlns:a16="http://schemas.microsoft.com/office/drawing/2014/main" pred="{26248713-0FC5-4471-8492-E76C8F18C6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19</xdr:col>
      <xdr:colOff>210408</xdr:colOff>
      <xdr:row>45</xdr:row>
      <xdr:rowOff>33130</xdr:rowOff>
    </xdr:from>
    <xdr:to>
      <xdr:col>24</xdr:col>
      <xdr:colOff>584667</xdr:colOff>
      <xdr:row>61</xdr:row>
      <xdr:rowOff>136251</xdr:rowOff>
    </xdr:to>
    <xdr:graphicFrame macro="">
      <xdr:nvGraphicFramePr>
        <xdr:cNvPr id="16" name="Chart 15">
          <a:extLst>
            <a:ext uri="{FF2B5EF4-FFF2-40B4-BE49-F238E27FC236}">
              <a16:creationId xmlns:a16="http://schemas.microsoft.com/office/drawing/2014/main" id="{846246F1-39F4-433A-BFD3-BABC877FB715}"/>
            </a:ext>
            <a:ext uri="{147F2762-F138-4A5C-976F-8EAC2B608ADB}">
              <a16:predDERef xmlns:a16="http://schemas.microsoft.com/office/drawing/2014/main" pred="{BDED58CD-0967-4D88-864E-BD3E55FFA3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25</xdr:col>
      <xdr:colOff>210409</xdr:colOff>
      <xdr:row>45</xdr:row>
      <xdr:rowOff>33130</xdr:rowOff>
    </xdr:from>
    <xdr:to>
      <xdr:col>32</xdr:col>
      <xdr:colOff>474233</xdr:colOff>
      <xdr:row>61</xdr:row>
      <xdr:rowOff>136251</xdr:rowOff>
    </xdr:to>
    <xdr:graphicFrame macro="">
      <xdr:nvGraphicFramePr>
        <xdr:cNvPr id="17" name="Chart 16">
          <a:extLst>
            <a:ext uri="{FF2B5EF4-FFF2-40B4-BE49-F238E27FC236}">
              <a16:creationId xmlns:a16="http://schemas.microsoft.com/office/drawing/2014/main" id="{E6A7DFD5-7FFD-4A25-A70D-3024AF4FE3C6}"/>
            </a:ext>
            <a:ext uri="{147F2762-F138-4A5C-976F-8EAC2B608ADB}">
              <a16:predDERef xmlns:a16="http://schemas.microsoft.com/office/drawing/2014/main" pred="{5EAD6455-2FBD-4AB2-AB14-7FA5DE4E7B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33</xdr:col>
      <xdr:colOff>210408</xdr:colOff>
      <xdr:row>45</xdr:row>
      <xdr:rowOff>33130</xdr:rowOff>
    </xdr:from>
    <xdr:to>
      <xdr:col>40</xdr:col>
      <xdr:colOff>474234</xdr:colOff>
      <xdr:row>61</xdr:row>
      <xdr:rowOff>136251</xdr:rowOff>
    </xdr:to>
    <xdr:graphicFrame macro="">
      <xdr:nvGraphicFramePr>
        <xdr:cNvPr id="18" name="Chart 17">
          <a:extLst>
            <a:ext uri="{FF2B5EF4-FFF2-40B4-BE49-F238E27FC236}">
              <a16:creationId xmlns:a16="http://schemas.microsoft.com/office/drawing/2014/main" id="{15E46DD8-603C-48E1-AE51-052CE3FF18C9}"/>
            </a:ext>
            <a:ext uri="{147F2762-F138-4A5C-976F-8EAC2B608ADB}">
              <a16:predDERef xmlns:a16="http://schemas.microsoft.com/office/drawing/2014/main" pred="{6C23DCD9-8A95-49A5-A38D-0F2FB30D2A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41</xdr:col>
      <xdr:colOff>210408</xdr:colOff>
      <xdr:row>45</xdr:row>
      <xdr:rowOff>33130</xdr:rowOff>
    </xdr:from>
    <xdr:to>
      <xdr:col>48</xdr:col>
      <xdr:colOff>474234</xdr:colOff>
      <xdr:row>61</xdr:row>
      <xdr:rowOff>136251</xdr:rowOff>
    </xdr:to>
    <xdr:graphicFrame macro="">
      <xdr:nvGraphicFramePr>
        <xdr:cNvPr id="19" name="Chart 18">
          <a:extLst>
            <a:ext uri="{FF2B5EF4-FFF2-40B4-BE49-F238E27FC236}">
              <a16:creationId xmlns:a16="http://schemas.microsoft.com/office/drawing/2014/main" id="{74B09F2F-7F2B-4C72-982C-9D933C0EB1F0}"/>
            </a:ext>
            <a:ext uri="{147F2762-F138-4A5C-976F-8EAC2B608ADB}">
              <a16:predDERef xmlns:a16="http://schemas.microsoft.com/office/drawing/2014/main" pred="{372E0CED-C009-4C06-8122-927AC6B2A6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49</xdr:col>
      <xdr:colOff>210408</xdr:colOff>
      <xdr:row>45</xdr:row>
      <xdr:rowOff>33130</xdr:rowOff>
    </xdr:from>
    <xdr:to>
      <xdr:col>56</xdr:col>
      <xdr:colOff>474232</xdr:colOff>
      <xdr:row>61</xdr:row>
      <xdr:rowOff>136251</xdr:rowOff>
    </xdr:to>
    <xdr:graphicFrame macro="">
      <xdr:nvGraphicFramePr>
        <xdr:cNvPr id="20" name="Chart 19">
          <a:extLst>
            <a:ext uri="{FF2B5EF4-FFF2-40B4-BE49-F238E27FC236}">
              <a16:creationId xmlns:a16="http://schemas.microsoft.com/office/drawing/2014/main" id="{AF88D780-98FB-44A1-97B9-2FB9861A1165}"/>
            </a:ext>
            <a:ext uri="{147F2762-F138-4A5C-976F-8EAC2B608ADB}">
              <a16:predDERef xmlns:a16="http://schemas.microsoft.com/office/drawing/2014/main" pred="{BD0A118C-0416-4B3A-AADA-03EC5BB44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57</xdr:col>
      <xdr:colOff>210408</xdr:colOff>
      <xdr:row>45</xdr:row>
      <xdr:rowOff>33130</xdr:rowOff>
    </xdr:from>
    <xdr:to>
      <xdr:col>64</xdr:col>
      <xdr:colOff>474234</xdr:colOff>
      <xdr:row>61</xdr:row>
      <xdr:rowOff>136251</xdr:rowOff>
    </xdr:to>
    <xdr:graphicFrame macro="">
      <xdr:nvGraphicFramePr>
        <xdr:cNvPr id="21" name="Chart 20">
          <a:extLst>
            <a:ext uri="{FF2B5EF4-FFF2-40B4-BE49-F238E27FC236}">
              <a16:creationId xmlns:a16="http://schemas.microsoft.com/office/drawing/2014/main" id="{8D43A95B-A286-4F55-B22A-1AD015DD0F4A}"/>
            </a:ext>
            <a:ext uri="{147F2762-F138-4A5C-976F-8EAC2B608ADB}">
              <a16:predDERef xmlns:a16="http://schemas.microsoft.com/office/drawing/2014/main" pred="{ABAB88E0-742C-41AE-9F36-C262A18D1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65</xdr:col>
      <xdr:colOff>210409</xdr:colOff>
      <xdr:row>45</xdr:row>
      <xdr:rowOff>33130</xdr:rowOff>
    </xdr:from>
    <xdr:to>
      <xdr:col>72</xdr:col>
      <xdr:colOff>474234</xdr:colOff>
      <xdr:row>61</xdr:row>
      <xdr:rowOff>136251</xdr:rowOff>
    </xdr:to>
    <xdr:graphicFrame macro="">
      <xdr:nvGraphicFramePr>
        <xdr:cNvPr id="22" name="Chart 21">
          <a:extLst>
            <a:ext uri="{FF2B5EF4-FFF2-40B4-BE49-F238E27FC236}">
              <a16:creationId xmlns:a16="http://schemas.microsoft.com/office/drawing/2014/main" id="{DC894FEA-EFB0-4602-9FFF-FCCBF2AA0B1C}"/>
            </a:ext>
            <a:ext uri="{147F2762-F138-4A5C-976F-8EAC2B608ADB}">
              <a16:predDERef xmlns:a16="http://schemas.microsoft.com/office/drawing/2014/main" pred="{A9107982-8A14-403E-B485-F2D9940274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19</xdr:col>
      <xdr:colOff>210408</xdr:colOff>
      <xdr:row>66</xdr:row>
      <xdr:rowOff>94090</xdr:rowOff>
    </xdr:from>
    <xdr:to>
      <xdr:col>24</xdr:col>
      <xdr:colOff>584667</xdr:colOff>
      <xdr:row>80</xdr:row>
      <xdr:rowOff>169998</xdr:rowOff>
    </xdr:to>
    <xdr:graphicFrame macro="">
      <xdr:nvGraphicFramePr>
        <xdr:cNvPr id="23" name="Chart 22">
          <a:extLst>
            <a:ext uri="{FF2B5EF4-FFF2-40B4-BE49-F238E27FC236}">
              <a16:creationId xmlns:a16="http://schemas.microsoft.com/office/drawing/2014/main" id="{281F37FD-F483-40E1-BE10-995F431D99C9}"/>
            </a:ext>
            <a:ext uri="{147F2762-F138-4A5C-976F-8EAC2B608ADB}">
              <a16:predDERef xmlns:a16="http://schemas.microsoft.com/office/drawing/2014/main" pred="{7E63DE92-0D67-4DCA-BCDE-89173EF71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25</xdr:col>
      <xdr:colOff>210409</xdr:colOff>
      <xdr:row>66</xdr:row>
      <xdr:rowOff>94090</xdr:rowOff>
    </xdr:from>
    <xdr:to>
      <xdr:col>32</xdr:col>
      <xdr:colOff>455878</xdr:colOff>
      <xdr:row>80</xdr:row>
      <xdr:rowOff>169998</xdr:rowOff>
    </xdr:to>
    <xdr:graphicFrame macro="">
      <xdr:nvGraphicFramePr>
        <xdr:cNvPr id="24" name="Chart 23">
          <a:extLst>
            <a:ext uri="{FF2B5EF4-FFF2-40B4-BE49-F238E27FC236}">
              <a16:creationId xmlns:a16="http://schemas.microsoft.com/office/drawing/2014/main" id="{A130C1AE-2A61-4CC1-968A-26FCB2B28861}"/>
            </a:ext>
            <a:ext uri="{147F2762-F138-4A5C-976F-8EAC2B608ADB}">
              <a16:predDERef xmlns:a16="http://schemas.microsoft.com/office/drawing/2014/main" pred="{B02DCC0E-F352-44BD-B862-F6F51A7726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33</xdr:col>
      <xdr:colOff>210408</xdr:colOff>
      <xdr:row>66</xdr:row>
      <xdr:rowOff>94090</xdr:rowOff>
    </xdr:from>
    <xdr:to>
      <xdr:col>40</xdr:col>
      <xdr:colOff>455879</xdr:colOff>
      <xdr:row>80</xdr:row>
      <xdr:rowOff>169998</xdr:rowOff>
    </xdr:to>
    <xdr:graphicFrame macro="">
      <xdr:nvGraphicFramePr>
        <xdr:cNvPr id="25" name="Chart 24">
          <a:extLst>
            <a:ext uri="{FF2B5EF4-FFF2-40B4-BE49-F238E27FC236}">
              <a16:creationId xmlns:a16="http://schemas.microsoft.com/office/drawing/2014/main" id="{7B7FB614-9317-4733-9109-536D4C3230B6}"/>
            </a:ext>
            <a:ext uri="{147F2762-F138-4A5C-976F-8EAC2B608ADB}">
              <a16:predDERef xmlns:a16="http://schemas.microsoft.com/office/drawing/2014/main" pred="{5E88E200-1566-46B8-91D6-6D3B51C9AC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41</xdr:col>
      <xdr:colOff>210408</xdr:colOff>
      <xdr:row>66</xdr:row>
      <xdr:rowOff>94090</xdr:rowOff>
    </xdr:from>
    <xdr:to>
      <xdr:col>48</xdr:col>
      <xdr:colOff>455879</xdr:colOff>
      <xdr:row>80</xdr:row>
      <xdr:rowOff>169998</xdr:rowOff>
    </xdr:to>
    <xdr:graphicFrame macro="">
      <xdr:nvGraphicFramePr>
        <xdr:cNvPr id="26" name="Chart 25">
          <a:extLst>
            <a:ext uri="{FF2B5EF4-FFF2-40B4-BE49-F238E27FC236}">
              <a16:creationId xmlns:a16="http://schemas.microsoft.com/office/drawing/2014/main" id="{9221B345-5AB7-4BCA-B189-FE855FC6670A}"/>
            </a:ext>
            <a:ext uri="{147F2762-F138-4A5C-976F-8EAC2B608ADB}">
              <a16:predDERef xmlns:a16="http://schemas.microsoft.com/office/drawing/2014/main" pred="{4D9B3183-8C0A-4F07-BA81-419F05847D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49</xdr:col>
      <xdr:colOff>210408</xdr:colOff>
      <xdr:row>66</xdr:row>
      <xdr:rowOff>94090</xdr:rowOff>
    </xdr:from>
    <xdr:to>
      <xdr:col>56</xdr:col>
      <xdr:colOff>455878</xdr:colOff>
      <xdr:row>80</xdr:row>
      <xdr:rowOff>169998</xdr:rowOff>
    </xdr:to>
    <xdr:graphicFrame macro="">
      <xdr:nvGraphicFramePr>
        <xdr:cNvPr id="27" name="Chart 26">
          <a:extLst>
            <a:ext uri="{FF2B5EF4-FFF2-40B4-BE49-F238E27FC236}">
              <a16:creationId xmlns:a16="http://schemas.microsoft.com/office/drawing/2014/main" id="{D8BEE2C0-ECD4-4E1F-B8A6-EC26A7441A35}"/>
            </a:ext>
            <a:ext uri="{147F2762-F138-4A5C-976F-8EAC2B608ADB}">
              <a16:predDERef xmlns:a16="http://schemas.microsoft.com/office/drawing/2014/main" pred="{DF3709A4-0624-4699-A47A-153DA2B94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57</xdr:col>
      <xdr:colOff>210408</xdr:colOff>
      <xdr:row>66</xdr:row>
      <xdr:rowOff>94090</xdr:rowOff>
    </xdr:from>
    <xdr:to>
      <xdr:col>64</xdr:col>
      <xdr:colOff>455879</xdr:colOff>
      <xdr:row>80</xdr:row>
      <xdr:rowOff>169998</xdr:rowOff>
    </xdr:to>
    <xdr:graphicFrame macro="">
      <xdr:nvGraphicFramePr>
        <xdr:cNvPr id="28" name="Chart 27">
          <a:extLst>
            <a:ext uri="{FF2B5EF4-FFF2-40B4-BE49-F238E27FC236}">
              <a16:creationId xmlns:a16="http://schemas.microsoft.com/office/drawing/2014/main" id="{AB7CFF16-0DC4-42CF-BCF3-3BF3987110CC}"/>
            </a:ext>
            <a:ext uri="{147F2762-F138-4A5C-976F-8EAC2B608ADB}">
              <a16:predDERef xmlns:a16="http://schemas.microsoft.com/office/drawing/2014/main" pred="{ABDB1816-5D07-4BEE-A881-BB2BD0E0F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65</xdr:col>
      <xdr:colOff>210409</xdr:colOff>
      <xdr:row>66</xdr:row>
      <xdr:rowOff>94090</xdr:rowOff>
    </xdr:from>
    <xdr:to>
      <xdr:col>72</xdr:col>
      <xdr:colOff>455879</xdr:colOff>
      <xdr:row>80</xdr:row>
      <xdr:rowOff>169998</xdr:rowOff>
    </xdr:to>
    <xdr:graphicFrame macro="">
      <xdr:nvGraphicFramePr>
        <xdr:cNvPr id="29" name="Chart 28">
          <a:extLst>
            <a:ext uri="{FF2B5EF4-FFF2-40B4-BE49-F238E27FC236}">
              <a16:creationId xmlns:a16="http://schemas.microsoft.com/office/drawing/2014/main" id="{7637C7A0-A1AF-493D-BF2E-B206D52192AE}"/>
            </a:ext>
            <a:ext uri="{147F2762-F138-4A5C-976F-8EAC2B608ADB}">
              <a16:predDERef xmlns:a16="http://schemas.microsoft.com/office/drawing/2014/main" pred="{A48E1871-18FE-44B2-8EC6-EFD03564B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102976</xdr:colOff>
      <xdr:row>3</xdr:row>
      <xdr:rowOff>142875</xdr:rowOff>
    </xdr:from>
    <xdr:to>
      <xdr:col>16</xdr:col>
      <xdr:colOff>398252</xdr:colOff>
      <xdr:row>20</xdr:row>
      <xdr:rowOff>28575</xdr:rowOff>
    </xdr:to>
    <xdr:graphicFrame macro="">
      <xdr:nvGraphicFramePr>
        <xdr:cNvPr id="2" name="Chart 1">
          <a:extLst>
            <a:ext uri="{FF2B5EF4-FFF2-40B4-BE49-F238E27FC236}">
              <a16:creationId xmlns:a16="http://schemas.microsoft.com/office/drawing/2014/main" id="{942B05F0-9145-4062-AEF5-7551D3EA1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90853</xdr:colOff>
      <xdr:row>21</xdr:row>
      <xdr:rowOff>142875</xdr:rowOff>
    </xdr:from>
    <xdr:to>
      <xdr:col>16</xdr:col>
      <xdr:colOff>386128</xdr:colOff>
      <xdr:row>37</xdr:row>
      <xdr:rowOff>28575</xdr:rowOff>
    </xdr:to>
    <xdr:graphicFrame macro="">
      <xdr:nvGraphicFramePr>
        <xdr:cNvPr id="3" name="Chart 2">
          <a:extLst>
            <a:ext uri="{FF2B5EF4-FFF2-40B4-BE49-F238E27FC236}">
              <a16:creationId xmlns:a16="http://schemas.microsoft.com/office/drawing/2014/main" id="{3F20273B-C275-48DD-A6A3-7C9B918DE772}"/>
            </a:ext>
            <a:ext uri="{147F2762-F138-4A5C-976F-8EAC2B608ADB}">
              <a16:predDERef xmlns:a16="http://schemas.microsoft.com/office/drawing/2014/main" pred="{EFA8279E-9072-8C97-952F-D1FE6E792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90853</xdr:colOff>
      <xdr:row>39</xdr:row>
      <xdr:rowOff>142875</xdr:rowOff>
    </xdr:from>
    <xdr:to>
      <xdr:col>16</xdr:col>
      <xdr:colOff>386128</xdr:colOff>
      <xdr:row>54</xdr:row>
      <xdr:rowOff>28575</xdr:rowOff>
    </xdr:to>
    <xdr:graphicFrame macro="">
      <xdr:nvGraphicFramePr>
        <xdr:cNvPr id="14" name="Chart 13">
          <a:extLst>
            <a:ext uri="{FF2B5EF4-FFF2-40B4-BE49-F238E27FC236}">
              <a16:creationId xmlns:a16="http://schemas.microsoft.com/office/drawing/2014/main" id="{2FEF666A-64AF-4757-8A60-71691077B8DA}"/>
            </a:ext>
            <a:ext uri="{147F2762-F138-4A5C-976F-8EAC2B608ADB}">
              <a16:predDERef xmlns:a16="http://schemas.microsoft.com/office/drawing/2014/main" pred="{62A04704-F405-42D3-8D33-5A63B706D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90853</xdr:colOff>
      <xdr:row>55</xdr:row>
      <xdr:rowOff>142875</xdr:rowOff>
    </xdr:from>
    <xdr:to>
      <xdr:col>16</xdr:col>
      <xdr:colOff>386128</xdr:colOff>
      <xdr:row>70</xdr:row>
      <xdr:rowOff>28575</xdr:rowOff>
    </xdr:to>
    <xdr:graphicFrame macro="">
      <xdr:nvGraphicFramePr>
        <xdr:cNvPr id="20" name="Chart 19">
          <a:extLst>
            <a:ext uri="{FF2B5EF4-FFF2-40B4-BE49-F238E27FC236}">
              <a16:creationId xmlns:a16="http://schemas.microsoft.com/office/drawing/2014/main" id="{4CCD5A0B-18DD-495A-9B3C-A369E7651F43}"/>
            </a:ext>
            <a:ext uri="{147F2762-F138-4A5C-976F-8EAC2B608ADB}">
              <a16:predDERef xmlns:a16="http://schemas.microsoft.com/office/drawing/2014/main" pred="{18048591-C522-4F5F-8C95-F704E9C950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90853</xdr:colOff>
      <xdr:row>3</xdr:row>
      <xdr:rowOff>142875</xdr:rowOff>
    </xdr:from>
    <xdr:to>
      <xdr:col>24</xdr:col>
      <xdr:colOff>386129</xdr:colOff>
      <xdr:row>20</xdr:row>
      <xdr:rowOff>28575</xdr:rowOff>
    </xdr:to>
    <xdr:graphicFrame macro="">
      <xdr:nvGraphicFramePr>
        <xdr:cNvPr id="26" name="Chart 25">
          <a:extLst>
            <a:ext uri="{FF2B5EF4-FFF2-40B4-BE49-F238E27FC236}">
              <a16:creationId xmlns:a16="http://schemas.microsoft.com/office/drawing/2014/main" id="{54CF7D90-CD64-481F-B70F-60B30A20BF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xdr:col>
      <xdr:colOff>90853</xdr:colOff>
      <xdr:row>3</xdr:row>
      <xdr:rowOff>142875</xdr:rowOff>
    </xdr:from>
    <xdr:to>
      <xdr:col>32</xdr:col>
      <xdr:colOff>386130</xdr:colOff>
      <xdr:row>20</xdr:row>
      <xdr:rowOff>28575</xdr:rowOff>
    </xdr:to>
    <xdr:graphicFrame macro="">
      <xdr:nvGraphicFramePr>
        <xdr:cNvPr id="27" name="Chart 26">
          <a:extLst>
            <a:ext uri="{FF2B5EF4-FFF2-40B4-BE49-F238E27FC236}">
              <a16:creationId xmlns:a16="http://schemas.microsoft.com/office/drawing/2014/main" id="{CFF66CEB-DF15-47FA-8685-8AA0E4AE2E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33</xdr:col>
      <xdr:colOff>90853</xdr:colOff>
      <xdr:row>3</xdr:row>
      <xdr:rowOff>142875</xdr:rowOff>
    </xdr:from>
    <xdr:to>
      <xdr:col>40</xdr:col>
      <xdr:colOff>386130</xdr:colOff>
      <xdr:row>20</xdr:row>
      <xdr:rowOff>28575</xdr:rowOff>
    </xdr:to>
    <xdr:graphicFrame macro="">
      <xdr:nvGraphicFramePr>
        <xdr:cNvPr id="28" name="Chart 27">
          <a:extLst>
            <a:ext uri="{FF2B5EF4-FFF2-40B4-BE49-F238E27FC236}">
              <a16:creationId xmlns:a16="http://schemas.microsoft.com/office/drawing/2014/main" id="{387B7BCB-FF48-4457-B8DC-D018771090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90853</xdr:colOff>
      <xdr:row>3</xdr:row>
      <xdr:rowOff>142875</xdr:rowOff>
    </xdr:from>
    <xdr:to>
      <xdr:col>48</xdr:col>
      <xdr:colOff>386130</xdr:colOff>
      <xdr:row>20</xdr:row>
      <xdr:rowOff>28575</xdr:rowOff>
    </xdr:to>
    <xdr:graphicFrame macro="">
      <xdr:nvGraphicFramePr>
        <xdr:cNvPr id="29" name="Chart 28">
          <a:extLst>
            <a:ext uri="{FF2B5EF4-FFF2-40B4-BE49-F238E27FC236}">
              <a16:creationId xmlns:a16="http://schemas.microsoft.com/office/drawing/2014/main" id="{2747DCEE-CDDB-47A9-880A-9C52BB41B9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90853</xdr:colOff>
      <xdr:row>3</xdr:row>
      <xdr:rowOff>142875</xdr:rowOff>
    </xdr:from>
    <xdr:to>
      <xdr:col>56</xdr:col>
      <xdr:colOff>386130</xdr:colOff>
      <xdr:row>20</xdr:row>
      <xdr:rowOff>28575</xdr:rowOff>
    </xdr:to>
    <xdr:graphicFrame macro="">
      <xdr:nvGraphicFramePr>
        <xdr:cNvPr id="30" name="Chart 29">
          <a:extLst>
            <a:ext uri="{FF2B5EF4-FFF2-40B4-BE49-F238E27FC236}">
              <a16:creationId xmlns:a16="http://schemas.microsoft.com/office/drawing/2014/main" id="{A3938348-BC86-419E-AEEF-0767176DA8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90853</xdr:colOff>
      <xdr:row>21</xdr:row>
      <xdr:rowOff>142875</xdr:rowOff>
    </xdr:from>
    <xdr:to>
      <xdr:col>24</xdr:col>
      <xdr:colOff>386128</xdr:colOff>
      <xdr:row>37</xdr:row>
      <xdr:rowOff>28575</xdr:rowOff>
    </xdr:to>
    <xdr:graphicFrame macro="">
      <xdr:nvGraphicFramePr>
        <xdr:cNvPr id="31" name="Chart 30">
          <a:extLst>
            <a:ext uri="{FF2B5EF4-FFF2-40B4-BE49-F238E27FC236}">
              <a16:creationId xmlns:a16="http://schemas.microsoft.com/office/drawing/2014/main" id="{9148ACC9-4578-4507-972D-08B4F07E2AE1}"/>
            </a:ext>
            <a:ext uri="{147F2762-F138-4A5C-976F-8EAC2B608ADB}">
              <a16:predDERef xmlns:a16="http://schemas.microsoft.com/office/drawing/2014/main" pred="{EFA8279E-9072-8C97-952F-D1FE6E792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25</xdr:col>
      <xdr:colOff>90853</xdr:colOff>
      <xdr:row>21</xdr:row>
      <xdr:rowOff>142875</xdr:rowOff>
    </xdr:from>
    <xdr:to>
      <xdr:col>32</xdr:col>
      <xdr:colOff>386128</xdr:colOff>
      <xdr:row>37</xdr:row>
      <xdr:rowOff>28575</xdr:rowOff>
    </xdr:to>
    <xdr:graphicFrame macro="">
      <xdr:nvGraphicFramePr>
        <xdr:cNvPr id="32" name="Chart 31">
          <a:extLst>
            <a:ext uri="{FF2B5EF4-FFF2-40B4-BE49-F238E27FC236}">
              <a16:creationId xmlns:a16="http://schemas.microsoft.com/office/drawing/2014/main" id="{F23B338C-7083-4ED9-BEA5-C1732176828A}"/>
            </a:ext>
            <a:ext uri="{147F2762-F138-4A5C-976F-8EAC2B608ADB}">
              <a16:predDERef xmlns:a16="http://schemas.microsoft.com/office/drawing/2014/main" pred="{EFA8279E-9072-8C97-952F-D1FE6E792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33</xdr:col>
      <xdr:colOff>90853</xdr:colOff>
      <xdr:row>21</xdr:row>
      <xdr:rowOff>142875</xdr:rowOff>
    </xdr:from>
    <xdr:to>
      <xdr:col>40</xdr:col>
      <xdr:colOff>386127</xdr:colOff>
      <xdr:row>37</xdr:row>
      <xdr:rowOff>28575</xdr:rowOff>
    </xdr:to>
    <xdr:graphicFrame macro="">
      <xdr:nvGraphicFramePr>
        <xdr:cNvPr id="33" name="Chart 32">
          <a:extLst>
            <a:ext uri="{FF2B5EF4-FFF2-40B4-BE49-F238E27FC236}">
              <a16:creationId xmlns:a16="http://schemas.microsoft.com/office/drawing/2014/main" id="{E00D8143-0FB7-4F9E-AC3A-32F4C638367F}"/>
            </a:ext>
            <a:ext uri="{147F2762-F138-4A5C-976F-8EAC2B608ADB}">
              <a16:predDERef xmlns:a16="http://schemas.microsoft.com/office/drawing/2014/main" pred="{EFA8279E-9072-8C97-952F-D1FE6E792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41</xdr:col>
      <xdr:colOff>90853</xdr:colOff>
      <xdr:row>21</xdr:row>
      <xdr:rowOff>142875</xdr:rowOff>
    </xdr:from>
    <xdr:to>
      <xdr:col>48</xdr:col>
      <xdr:colOff>386127</xdr:colOff>
      <xdr:row>37</xdr:row>
      <xdr:rowOff>28575</xdr:rowOff>
    </xdr:to>
    <xdr:graphicFrame macro="">
      <xdr:nvGraphicFramePr>
        <xdr:cNvPr id="34" name="Chart 33">
          <a:extLst>
            <a:ext uri="{FF2B5EF4-FFF2-40B4-BE49-F238E27FC236}">
              <a16:creationId xmlns:a16="http://schemas.microsoft.com/office/drawing/2014/main" id="{A3AD743E-A234-46AE-9471-9448743C3283}"/>
            </a:ext>
            <a:ext uri="{147F2762-F138-4A5C-976F-8EAC2B608ADB}">
              <a16:predDERef xmlns:a16="http://schemas.microsoft.com/office/drawing/2014/main" pred="{EFA8279E-9072-8C97-952F-D1FE6E792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49</xdr:col>
      <xdr:colOff>90853</xdr:colOff>
      <xdr:row>21</xdr:row>
      <xdr:rowOff>142875</xdr:rowOff>
    </xdr:from>
    <xdr:to>
      <xdr:col>56</xdr:col>
      <xdr:colOff>386128</xdr:colOff>
      <xdr:row>37</xdr:row>
      <xdr:rowOff>28575</xdr:rowOff>
    </xdr:to>
    <xdr:graphicFrame macro="">
      <xdr:nvGraphicFramePr>
        <xdr:cNvPr id="35" name="Chart 34">
          <a:extLst>
            <a:ext uri="{FF2B5EF4-FFF2-40B4-BE49-F238E27FC236}">
              <a16:creationId xmlns:a16="http://schemas.microsoft.com/office/drawing/2014/main" id="{B90A02A8-5178-4D04-BBD6-EBEE656F98A7}"/>
            </a:ext>
            <a:ext uri="{147F2762-F138-4A5C-976F-8EAC2B608ADB}">
              <a16:predDERef xmlns:a16="http://schemas.microsoft.com/office/drawing/2014/main" pred="{EFA8279E-9072-8C97-952F-D1FE6E792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17</xdr:col>
      <xdr:colOff>90853</xdr:colOff>
      <xdr:row>38</xdr:row>
      <xdr:rowOff>142875</xdr:rowOff>
    </xdr:from>
    <xdr:to>
      <xdr:col>24</xdr:col>
      <xdr:colOff>386128</xdr:colOff>
      <xdr:row>53</xdr:row>
      <xdr:rowOff>28575</xdr:rowOff>
    </xdr:to>
    <xdr:graphicFrame macro="">
      <xdr:nvGraphicFramePr>
        <xdr:cNvPr id="36" name="Chart 35">
          <a:extLst>
            <a:ext uri="{FF2B5EF4-FFF2-40B4-BE49-F238E27FC236}">
              <a16:creationId xmlns:a16="http://schemas.microsoft.com/office/drawing/2014/main" id="{AFB2CCB6-F727-48CC-B5B4-5125525D85B7}"/>
            </a:ext>
            <a:ext uri="{147F2762-F138-4A5C-976F-8EAC2B608ADB}">
              <a16:predDERef xmlns:a16="http://schemas.microsoft.com/office/drawing/2014/main" pred="{62A04704-F405-42D3-8D33-5A63B706D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25</xdr:col>
      <xdr:colOff>90853</xdr:colOff>
      <xdr:row>38</xdr:row>
      <xdr:rowOff>142875</xdr:rowOff>
    </xdr:from>
    <xdr:to>
      <xdr:col>32</xdr:col>
      <xdr:colOff>386128</xdr:colOff>
      <xdr:row>53</xdr:row>
      <xdr:rowOff>28575</xdr:rowOff>
    </xdr:to>
    <xdr:graphicFrame macro="">
      <xdr:nvGraphicFramePr>
        <xdr:cNvPr id="37" name="Chart 36">
          <a:extLst>
            <a:ext uri="{FF2B5EF4-FFF2-40B4-BE49-F238E27FC236}">
              <a16:creationId xmlns:a16="http://schemas.microsoft.com/office/drawing/2014/main" id="{EFDBB39B-F695-4F32-944B-C25EFF18414F}"/>
            </a:ext>
            <a:ext uri="{147F2762-F138-4A5C-976F-8EAC2B608ADB}">
              <a16:predDERef xmlns:a16="http://schemas.microsoft.com/office/drawing/2014/main" pred="{62A04704-F405-42D3-8D33-5A63B706D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33</xdr:col>
      <xdr:colOff>90853</xdr:colOff>
      <xdr:row>38</xdr:row>
      <xdr:rowOff>142875</xdr:rowOff>
    </xdr:from>
    <xdr:to>
      <xdr:col>40</xdr:col>
      <xdr:colOff>386127</xdr:colOff>
      <xdr:row>53</xdr:row>
      <xdr:rowOff>28575</xdr:rowOff>
    </xdr:to>
    <xdr:graphicFrame macro="">
      <xdr:nvGraphicFramePr>
        <xdr:cNvPr id="38" name="Chart 37">
          <a:extLst>
            <a:ext uri="{FF2B5EF4-FFF2-40B4-BE49-F238E27FC236}">
              <a16:creationId xmlns:a16="http://schemas.microsoft.com/office/drawing/2014/main" id="{E247376D-C4D6-42C1-9C75-0B5B2E5309D7}"/>
            </a:ext>
            <a:ext uri="{147F2762-F138-4A5C-976F-8EAC2B608ADB}">
              <a16:predDERef xmlns:a16="http://schemas.microsoft.com/office/drawing/2014/main" pred="{62A04704-F405-42D3-8D33-5A63B706D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41</xdr:col>
      <xdr:colOff>90853</xdr:colOff>
      <xdr:row>38</xdr:row>
      <xdr:rowOff>142875</xdr:rowOff>
    </xdr:from>
    <xdr:to>
      <xdr:col>48</xdr:col>
      <xdr:colOff>386127</xdr:colOff>
      <xdr:row>53</xdr:row>
      <xdr:rowOff>28575</xdr:rowOff>
    </xdr:to>
    <xdr:graphicFrame macro="">
      <xdr:nvGraphicFramePr>
        <xdr:cNvPr id="39" name="Chart 38">
          <a:extLst>
            <a:ext uri="{FF2B5EF4-FFF2-40B4-BE49-F238E27FC236}">
              <a16:creationId xmlns:a16="http://schemas.microsoft.com/office/drawing/2014/main" id="{02BA76B9-9CB4-4C8E-8058-9A266F900A8A}"/>
            </a:ext>
            <a:ext uri="{147F2762-F138-4A5C-976F-8EAC2B608ADB}">
              <a16:predDERef xmlns:a16="http://schemas.microsoft.com/office/drawing/2014/main" pred="{62A04704-F405-42D3-8D33-5A63B706D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49</xdr:col>
      <xdr:colOff>90853</xdr:colOff>
      <xdr:row>38</xdr:row>
      <xdr:rowOff>142875</xdr:rowOff>
    </xdr:from>
    <xdr:to>
      <xdr:col>56</xdr:col>
      <xdr:colOff>386128</xdr:colOff>
      <xdr:row>53</xdr:row>
      <xdr:rowOff>28575</xdr:rowOff>
    </xdr:to>
    <xdr:graphicFrame macro="">
      <xdr:nvGraphicFramePr>
        <xdr:cNvPr id="40" name="Chart 39">
          <a:extLst>
            <a:ext uri="{FF2B5EF4-FFF2-40B4-BE49-F238E27FC236}">
              <a16:creationId xmlns:a16="http://schemas.microsoft.com/office/drawing/2014/main" id="{CC07D26F-7FEB-45AC-A54B-1EEBB4B0BB90}"/>
            </a:ext>
            <a:ext uri="{147F2762-F138-4A5C-976F-8EAC2B608ADB}">
              <a16:predDERef xmlns:a16="http://schemas.microsoft.com/office/drawing/2014/main" pred="{62A04704-F405-42D3-8D33-5A63B706D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17</xdr:col>
      <xdr:colOff>90853</xdr:colOff>
      <xdr:row>55</xdr:row>
      <xdr:rowOff>142875</xdr:rowOff>
    </xdr:from>
    <xdr:to>
      <xdr:col>24</xdr:col>
      <xdr:colOff>386128</xdr:colOff>
      <xdr:row>70</xdr:row>
      <xdr:rowOff>28575</xdr:rowOff>
    </xdr:to>
    <xdr:graphicFrame macro="">
      <xdr:nvGraphicFramePr>
        <xdr:cNvPr id="41" name="Chart 40">
          <a:extLst>
            <a:ext uri="{FF2B5EF4-FFF2-40B4-BE49-F238E27FC236}">
              <a16:creationId xmlns:a16="http://schemas.microsoft.com/office/drawing/2014/main" id="{D7FCF6A4-B639-4272-8294-B2C363B44D23}"/>
            </a:ext>
            <a:ext uri="{147F2762-F138-4A5C-976F-8EAC2B608ADB}">
              <a16:predDERef xmlns:a16="http://schemas.microsoft.com/office/drawing/2014/main" pred="{18048591-C522-4F5F-8C95-F704E9C950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25</xdr:col>
      <xdr:colOff>90853</xdr:colOff>
      <xdr:row>55</xdr:row>
      <xdr:rowOff>142875</xdr:rowOff>
    </xdr:from>
    <xdr:to>
      <xdr:col>32</xdr:col>
      <xdr:colOff>386128</xdr:colOff>
      <xdr:row>70</xdr:row>
      <xdr:rowOff>28575</xdr:rowOff>
    </xdr:to>
    <xdr:graphicFrame macro="">
      <xdr:nvGraphicFramePr>
        <xdr:cNvPr id="42" name="Chart 41">
          <a:extLst>
            <a:ext uri="{FF2B5EF4-FFF2-40B4-BE49-F238E27FC236}">
              <a16:creationId xmlns:a16="http://schemas.microsoft.com/office/drawing/2014/main" id="{0CCE35F9-640D-4A4A-BCE2-B91C1BA6758B}"/>
            </a:ext>
            <a:ext uri="{147F2762-F138-4A5C-976F-8EAC2B608ADB}">
              <a16:predDERef xmlns:a16="http://schemas.microsoft.com/office/drawing/2014/main" pred="{18048591-C522-4F5F-8C95-F704E9C950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33</xdr:col>
      <xdr:colOff>90853</xdr:colOff>
      <xdr:row>55</xdr:row>
      <xdr:rowOff>142875</xdr:rowOff>
    </xdr:from>
    <xdr:to>
      <xdr:col>40</xdr:col>
      <xdr:colOff>386127</xdr:colOff>
      <xdr:row>70</xdr:row>
      <xdr:rowOff>28575</xdr:rowOff>
    </xdr:to>
    <xdr:graphicFrame macro="">
      <xdr:nvGraphicFramePr>
        <xdr:cNvPr id="43" name="Chart 42">
          <a:extLst>
            <a:ext uri="{FF2B5EF4-FFF2-40B4-BE49-F238E27FC236}">
              <a16:creationId xmlns:a16="http://schemas.microsoft.com/office/drawing/2014/main" id="{FB4A2E4D-C4FB-488C-B467-B9271FDA6914}"/>
            </a:ext>
            <a:ext uri="{147F2762-F138-4A5C-976F-8EAC2B608ADB}">
              <a16:predDERef xmlns:a16="http://schemas.microsoft.com/office/drawing/2014/main" pred="{18048591-C522-4F5F-8C95-F704E9C950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41</xdr:col>
      <xdr:colOff>90853</xdr:colOff>
      <xdr:row>55</xdr:row>
      <xdr:rowOff>142875</xdr:rowOff>
    </xdr:from>
    <xdr:to>
      <xdr:col>48</xdr:col>
      <xdr:colOff>386127</xdr:colOff>
      <xdr:row>70</xdr:row>
      <xdr:rowOff>28575</xdr:rowOff>
    </xdr:to>
    <xdr:graphicFrame macro="">
      <xdr:nvGraphicFramePr>
        <xdr:cNvPr id="44" name="Chart 43">
          <a:extLst>
            <a:ext uri="{FF2B5EF4-FFF2-40B4-BE49-F238E27FC236}">
              <a16:creationId xmlns:a16="http://schemas.microsoft.com/office/drawing/2014/main" id="{4E194EAF-01F4-43D2-B62E-256CA2691379}"/>
            </a:ext>
            <a:ext uri="{147F2762-F138-4A5C-976F-8EAC2B608ADB}">
              <a16:predDERef xmlns:a16="http://schemas.microsoft.com/office/drawing/2014/main" pred="{18048591-C522-4F5F-8C95-F704E9C950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49</xdr:col>
      <xdr:colOff>90853</xdr:colOff>
      <xdr:row>55</xdr:row>
      <xdr:rowOff>142875</xdr:rowOff>
    </xdr:from>
    <xdr:to>
      <xdr:col>56</xdr:col>
      <xdr:colOff>386128</xdr:colOff>
      <xdr:row>70</xdr:row>
      <xdr:rowOff>28575</xdr:rowOff>
    </xdr:to>
    <xdr:graphicFrame macro="">
      <xdr:nvGraphicFramePr>
        <xdr:cNvPr id="45" name="Chart 44">
          <a:extLst>
            <a:ext uri="{FF2B5EF4-FFF2-40B4-BE49-F238E27FC236}">
              <a16:creationId xmlns:a16="http://schemas.microsoft.com/office/drawing/2014/main" id="{B4F9B6E1-FB25-4359-85CC-DB28BE065AB7}"/>
            </a:ext>
            <a:ext uri="{147F2762-F138-4A5C-976F-8EAC2B608ADB}">
              <a16:predDERef xmlns:a16="http://schemas.microsoft.com/office/drawing/2014/main" pred="{18048591-C522-4F5F-8C95-F704E9C950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urtin-my.sharepoint.com/personal/20168810_student_curtin_edu_au/Documents/PhD%20Project/Research%20Papers/Hons%20Ink%20Dating/Figures%20and%20Tables/Spreadsheets/TMD%20ToF-SIMS%20Peak%20Areas%2005-12-2024.xlsx" TargetMode="External"/><Relationship Id="rId1" Type="http://schemas.openxmlformats.org/officeDocument/2006/relationships/externalLinkPath" Target="Figures%20and%20Tables/Spreadsheets/TMD%20ToF-SIMS%20Peak%20Areas%2005-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ak Areas"/>
      <sheetName val="Ratio of Peak Areas"/>
      <sheetName val="Normalised C3H5"/>
      <sheetName val="Ratio Norm C3H5"/>
      <sheetName val="Normalise TIC"/>
      <sheetName val="Normalise TIC (Error)"/>
      <sheetName val="Ratio Norm TIC"/>
      <sheetName val="Normalise TIC (+20M)"/>
      <sheetName val="Ratio Norm TIC (+20M)"/>
    </sheetNames>
    <sheetDataSet>
      <sheetData sheetId="0"/>
      <sheetData sheetId="1"/>
      <sheetData sheetId="2"/>
      <sheetData sheetId="3"/>
      <sheetData sheetId="4">
        <row r="2">
          <cell r="J2">
            <v>0</v>
          </cell>
          <cell r="K2">
            <v>1520</v>
          </cell>
          <cell r="L2">
            <v>1460</v>
          </cell>
          <cell r="M2">
            <v>570</v>
          </cell>
          <cell r="N2">
            <v>120.99999999999999</v>
          </cell>
          <cell r="O2">
            <v>25.999999999999996</v>
          </cell>
          <cell r="P2">
            <v>14.6</v>
          </cell>
          <cell r="Q2">
            <v>17.599999999999998</v>
          </cell>
        </row>
        <row r="3">
          <cell r="J3">
            <v>0.25</v>
          </cell>
          <cell r="K3">
            <v>215</v>
          </cell>
          <cell r="L3">
            <v>429.00000000000006</v>
          </cell>
          <cell r="M3">
            <v>432.99999999999994</v>
          </cell>
          <cell r="N3">
            <v>280</v>
          </cell>
          <cell r="O3">
            <v>105</v>
          </cell>
          <cell r="P3">
            <v>36.200000000000003</v>
          </cell>
          <cell r="Q3">
            <v>16</v>
          </cell>
        </row>
        <row r="4">
          <cell r="J4">
            <v>0.5</v>
          </cell>
          <cell r="K4">
            <v>92.6</v>
          </cell>
          <cell r="L4">
            <v>216</v>
          </cell>
          <cell r="M4">
            <v>273</v>
          </cell>
          <cell r="N4">
            <v>232</v>
          </cell>
          <cell r="O4">
            <v>111.00000000000001</v>
          </cell>
          <cell r="P4">
            <v>48.4</v>
          </cell>
          <cell r="Q4">
            <v>22.5</v>
          </cell>
        </row>
        <row r="5">
          <cell r="J5">
            <v>0.75</v>
          </cell>
          <cell r="K5">
            <v>45.800000000000004</v>
          </cell>
          <cell r="L5">
            <v>151</v>
          </cell>
          <cell r="M5">
            <v>211</v>
          </cell>
          <cell r="N5">
            <v>201</v>
          </cell>
          <cell r="O5">
            <v>111.99999999999999</v>
          </cell>
          <cell r="P5">
            <v>49.4</v>
          </cell>
          <cell r="Q5">
            <v>21.5</v>
          </cell>
        </row>
        <row r="6">
          <cell r="J6">
            <v>1</v>
          </cell>
          <cell r="K6">
            <v>34.299999999999997</v>
          </cell>
          <cell r="L6">
            <v>115</v>
          </cell>
          <cell r="M6">
            <v>176</v>
          </cell>
          <cell r="N6">
            <v>184</v>
          </cell>
          <cell r="O6">
            <v>112.99999999999999</v>
          </cell>
          <cell r="P6">
            <v>59.599999999999994</v>
          </cell>
          <cell r="Q6">
            <v>23.8</v>
          </cell>
        </row>
        <row r="7">
          <cell r="J7">
            <v>2</v>
          </cell>
          <cell r="K7">
            <v>9.129999999999999</v>
          </cell>
          <cell r="L7">
            <v>26.6</v>
          </cell>
          <cell r="M7">
            <v>48.6</v>
          </cell>
          <cell r="N7">
            <v>71.3</v>
          </cell>
          <cell r="O7">
            <v>83.5</v>
          </cell>
          <cell r="P7">
            <v>55.699999999999996</v>
          </cell>
          <cell r="Q7">
            <v>20.100000000000001</v>
          </cell>
        </row>
        <row r="8">
          <cell r="J8">
            <v>3</v>
          </cell>
          <cell r="K8">
            <v>12.6</v>
          </cell>
          <cell r="L8">
            <v>8.08</v>
          </cell>
          <cell r="M8">
            <v>26.8</v>
          </cell>
          <cell r="N8">
            <v>43.4</v>
          </cell>
          <cell r="O8">
            <v>36</v>
          </cell>
          <cell r="P8">
            <v>32.6</v>
          </cell>
          <cell r="Q8">
            <v>15.3</v>
          </cell>
        </row>
        <row r="9">
          <cell r="J9">
            <v>4</v>
          </cell>
          <cell r="K9">
            <v>6.87</v>
          </cell>
          <cell r="L9">
            <v>18.5</v>
          </cell>
          <cell r="M9">
            <v>17.5</v>
          </cell>
          <cell r="N9">
            <v>10.9</v>
          </cell>
          <cell r="O9">
            <v>12.5</v>
          </cell>
          <cell r="P9">
            <v>25.500000000000004</v>
          </cell>
          <cell r="Q9">
            <v>12.5</v>
          </cell>
        </row>
        <row r="18">
          <cell r="J18">
            <v>0</v>
          </cell>
          <cell r="K18">
            <v>1520</v>
          </cell>
          <cell r="L18">
            <v>1420</v>
          </cell>
          <cell r="M18">
            <v>539</v>
          </cell>
          <cell r="N18">
            <v>109</v>
          </cell>
          <cell r="O18">
            <v>22.3</v>
          </cell>
          <cell r="P18">
            <v>12.5</v>
          </cell>
          <cell r="Q18">
            <v>15.6</v>
          </cell>
        </row>
        <row r="19">
          <cell r="J19">
            <v>0.25</v>
          </cell>
          <cell r="K19">
            <v>279</v>
          </cell>
          <cell r="L19">
            <v>533</v>
          </cell>
          <cell r="M19">
            <v>531</v>
          </cell>
          <cell r="N19">
            <v>336</v>
          </cell>
          <cell r="O19">
            <v>119.99999999999999</v>
          </cell>
          <cell r="P19">
            <v>30.3</v>
          </cell>
          <cell r="Q19">
            <v>17.599999999999998</v>
          </cell>
        </row>
        <row r="20">
          <cell r="J20">
            <v>0.5</v>
          </cell>
          <cell r="K20">
            <v>95.699999999999989</v>
          </cell>
          <cell r="L20">
            <v>227</v>
          </cell>
          <cell r="M20">
            <v>292</v>
          </cell>
          <cell r="N20">
            <v>253</v>
          </cell>
          <cell r="O20">
            <v>136</v>
          </cell>
          <cell r="P20">
            <v>46.9</v>
          </cell>
          <cell r="Q20">
            <v>21.7</v>
          </cell>
        </row>
        <row r="21">
          <cell r="J21">
            <v>0.75</v>
          </cell>
          <cell r="K21">
            <v>48.5</v>
          </cell>
          <cell r="L21">
            <v>125</v>
          </cell>
          <cell r="M21">
            <v>187</v>
          </cell>
          <cell r="N21">
            <v>190</v>
          </cell>
          <cell r="O21">
            <v>111.00000000000001</v>
          </cell>
          <cell r="P21">
            <v>41.599999999999994</v>
          </cell>
          <cell r="Q21">
            <v>24.5</v>
          </cell>
        </row>
        <row r="22">
          <cell r="J22">
            <v>1</v>
          </cell>
          <cell r="K22">
            <v>26.8</v>
          </cell>
          <cell r="L22">
            <v>73.5</v>
          </cell>
          <cell r="M22">
            <v>118</v>
          </cell>
          <cell r="N22">
            <v>138</v>
          </cell>
          <cell r="O22">
            <v>97.4</v>
          </cell>
          <cell r="P22">
            <v>43.9</v>
          </cell>
          <cell r="Q22">
            <v>25</v>
          </cell>
        </row>
        <row r="23">
          <cell r="J23">
            <v>2</v>
          </cell>
          <cell r="K23">
            <v>9.1</v>
          </cell>
          <cell r="L23">
            <v>23.5</v>
          </cell>
          <cell r="M23">
            <v>46.4</v>
          </cell>
          <cell r="N23">
            <v>65.599999999999994</v>
          </cell>
          <cell r="O23">
            <v>61.7</v>
          </cell>
          <cell r="P23">
            <v>38.699999999999996</v>
          </cell>
          <cell r="Q23">
            <v>27.700000000000003</v>
          </cell>
        </row>
        <row r="24">
          <cell r="J24">
            <v>3</v>
          </cell>
          <cell r="K24">
            <v>4.63</v>
          </cell>
          <cell r="L24">
            <v>10.799999999999999</v>
          </cell>
          <cell r="M24">
            <v>21.7</v>
          </cell>
          <cell r="N24">
            <v>35.1</v>
          </cell>
          <cell r="O24">
            <v>35.700000000000003</v>
          </cell>
          <cell r="P24">
            <v>28.3</v>
          </cell>
          <cell r="Q24">
            <v>26.1</v>
          </cell>
        </row>
        <row r="25">
          <cell r="J25">
            <v>4</v>
          </cell>
          <cell r="K25">
            <v>2.48</v>
          </cell>
          <cell r="L25">
            <v>5.1999999999999993</v>
          </cell>
          <cell r="M25">
            <v>10.799999999999999</v>
          </cell>
          <cell r="N25">
            <v>19.100000000000001</v>
          </cell>
          <cell r="O25">
            <v>21.2</v>
          </cell>
          <cell r="P25">
            <v>19.100000000000001</v>
          </cell>
          <cell r="Q25">
            <v>22.2</v>
          </cell>
        </row>
        <row r="34">
          <cell r="J34">
            <v>0</v>
          </cell>
          <cell r="K34">
            <v>1070</v>
          </cell>
          <cell r="L34">
            <v>1050</v>
          </cell>
          <cell r="M34">
            <v>428</v>
          </cell>
          <cell r="N34">
            <v>95</v>
          </cell>
          <cell r="O34">
            <v>21.4</v>
          </cell>
          <cell r="P34">
            <v>11.7</v>
          </cell>
          <cell r="Q34">
            <v>14.899999999999999</v>
          </cell>
        </row>
        <row r="35">
          <cell r="J35">
            <v>0.25</v>
          </cell>
          <cell r="K35">
            <v>266</v>
          </cell>
          <cell r="L35">
            <v>503</v>
          </cell>
          <cell r="M35">
            <v>477</v>
          </cell>
          <cell r="N35">
            <v>290</v>
          </cell>
          <cell r="O35">
            <v>103.99999999999999</v>
          </cell>
          <cell r="P35">
            <v>27.099999999999998</v>
          </cell>
          <cell r="Q35">
            <v>16.7</v>
          </cell>
        </row>
        <row r="36">
          <cell r="J36">
            <v>0.5</v>
          </cell>
          <cell r="K36">
            <v>106</v>
          </cell>
          <cell r="L36">
            <v>235</v>
          </cell>
          <cell r="M36">
            <v>279</v>
          </cell>
          <cell r="N36">
            <v>220</v>
          </cell>
          <cell r="O36">
            <v>103.00000000000001</v>
          </cell>
          <cell r="P36">
            <v>33.700000000000003</v>
          </cell>
          <cell r="Q36">
            <v>19.5</v>
          </cell>
        </row>
        <row r="37">
          <cell r="J37">
            <v>0.75</v>
          </cell>
          <cell r="K37">
            <v>71.3</v>
          </cell>
          <cell r="L37">
            <v>161</v>
          </cell>
          <cell r="M37">
            <v>208.99999999999997</v>
          </cell>
          <cell r="N37">
            <v>186</v>
          </cell>
          <cell r="O37">
            <v>94.2</v>
          </cell>
          <cell r="P37">
            <v>32.9</v>
          </cell>
          <cell r="Q37">
            <v>19.2</v>
          </cell>
        </row>
        <row r="38">
          <cell r="J38">
            <v>1</v>
          </cell>
          <cell r="K38">
            <v>42.8</v>
          </cell>
          <cell r="L38">
            <v>109</v>
          </cell>
          <cell r="M38">
            <v>157</v>
          </cell>
          <cell r="N38">
            <v>156</v>
          </cell>
          <cell r="O38">
            <v>88.3</v>
          </cell>
          <cell r="P38">
            <v>33.9</v>
          </cell>
          <cell r="Q38">
            <v>21.2</v>
          </cell>
        </row>
        <row r="39">
          <cell r="J39">
            <v>2</v>
          </cell>
          <cell r="K39">
            <v>17.2</v>
          </cell>
          <cell r="L39">
            <v>22.599999999999998</v>
          </cell>
          <cell r="M39">
            <v>34.1</v>
          </cell>
          <cell r="N39">
            <v>41.4</v>
          </cell>
          <cell r="O39">
            <v>30.1</v>
          </cell>
          <cell r="P39">
            <v>14.7</v>
          </cell>
          <cell r="Q39">
            <v>10.1</v>
          </cell>
        </row>
        <row r="40">
          <cell r="J40">
            <v>3</v>
          </cell>
          <cell r="K40">
            <v>8.4599999999999991</v>
          </cell>
          <cell r="L40">
            <v>21.599999999999998</v>
          </cell>
          <cell r="M40">
            <v>40.1</v>
          </cell>
          <cell r="N40">
            <v>55.099999999999994</v>
          </cell>
          <cell r="O40">
            <v>46.1</v>
          </cell>
          <cell r="P40">
            <v>26.5</v>
          </cell>
          <cell r="Q40">
            <v>20.399999999999999</v>
          </cell>
        </row>
        <row r="41">
          <cell r="J41">
            <v>4</v>
          </cell>
          <cell r="K41">
            <v>4.29</v>
          </cell>
          <cell r="L41">
            <v>10.799999999999999</v>
          </cell>
          <cell r="M41">
            <v>21.5</v>
          </cell>
          <cell r="N41">
            <v>31.7</v>
          </cell>
          <cell r="O41">
            <v>31.5</v>
          </cell>
          <cell r="P41">
            <v>21.4</v>
          </cell>
          <cell r="Q41">
            <v>20</v>
          </cell>
        </row>
        <row r="51">
          <cell r="J51">
            <v>0</v>
          </cell>
          <cell r="K51">
            <v>1110</v>
          </cell>
          <cell r="L51">
            <v>1090</v>
          </cell>
          <cell r="M51">
            <v>537</v>
          </cell>
          <cell r="N51">
            <v>123</v>
          </cell>
          <cell r="O51">
            <v>42.8</v>
          </cell>
          <cell r="P51">
            <v>43.7</v>
          </cell>
          <cell r="Q51">
            <v>26.7</v>
          </cell>
        </row>
        <row r="52">
          <cell r="J52">
            <v>0.25</v>
          </cell>
          <cell r="K52">
            <v>602</v>
          </cell>
          <cell r="L52">
            <v>942</v>
          </cell>
          <cell r="M52">
            <v>768</v>
          </cell>
          <cell r="N52">
            <v>371</v>
          </cell>
          <cell r="O52">
            <v>120.99999999999999</v>
          </cell>
          <cell r="P52">
            <v>35.799999999999997</v>
          </cell>
          <cell r="Q52">
            <v>33.300000000000004</v>
          </cell>
        </row>
        <row r="53">
          <cell r="J53">
            <v>0.5</v>
          </cell>
          <cell r="K53">
            <v>409</v>
          </cell>
          <cell r="L53">
            <v>737</v>
          </cell>
          <cell r="M53">
            <v>752</v>
          </cell>
          <cell r="N53">
            <v>462.99999999999994</v>
          </cell>
          <cell r="O53">
            <v>194</v>
          </cell>
          <cell r="P53">
            <v>65.599999999999994</v>
          </cell>
          <cell r="Q53">
            <v>36.699999999999996</v>
          </cell>
        </row>
        <row r="54">
          <cell r="J54">
            <v>0.75</v>
          </cell>
          <cell r="K54">
            <v>238.00000000000003</v>
          </cell>
          <cell r="L54">
            <v>457</v>
          </cell>
          <cell r="M54">
            <v>549</v>
          </cell>
          <cell r="N54">
            <v>396</v>
          </cell>
          <cell r="O54">
            <v>195</v>
          </cell>
          <cell r="P54">
            <v>71.900000000000006</v>
          </cell>
          <cell r="Q54">
            <v>34.200000000000003</v>
          </cell>
        </row>
        <row r="55">
          <cell r="J55">
            <v>1</v>
          </cell>
          <cell r="K55">
            <v>216</v>
          </cell>
          <cell r="L55">
            <v>443</v>
          </cell>
          <cell r="M55">
            <v>543</v>
          </cell>
          <cell r="N55">
            <v>421</v>
          </cell>
          <cell r="O55">
            <v>224.99999999999997</v>
          </cell>
          <cell r="P55">
            <v>90.5</v>
          </cell>
          <cell r="Q55">
            <v>36.1</v>
          </cell>
        </row>
        <row r="56">
          <cell r="J56">
            <v>2</v>
          </cell>
          <cell r="K56">
            <v>95.600000000000009</v>
          </cell>
          <cell r="L56">
            <v>213</v>
          </cell>
          <cell r="M56">
            <v>323</v>
          </cell>
          <cell r="N56">
            <v>307</v>
          </cell>
          <cell r="O56">
            <v>212</v>
          </cell>
          <cell r="P56">
            <v>103.99999999999999</v>
          </cell>
          <cell r="Q56">
            <v>27.2</v>
          </cell>
        </row>
        <row r="57">
          <cell r="J57">
            <v>3</v>
          </cell>
          <cell r="K57">
            <v>105</v>
          </cell>
          <cell r="L57">
            <v>239.99999999999997</v>
          </cell>
          <cell r="M57">
            <v>367</v>
          </cell>
          <cell r="N57">
            <v>365</v>
          </cell>
          <cell r="O57">
            <v>266</v>
          </cell>
          <cell r="P57">
            <v>142</v>
          </cell>
          <cell r="Q57">
            <v>30.6</v>
          </cell>
        </row>
        <row r="58">
          <cell r="J58">
            <v>4</v>
          </cell>
          <cell r="K58">
            <v>34.799999999999997</v>
          </cell>
          <cell r="L58">
            <v>79.5</v>
          </cell>
          <cell r="M58">
            <v>149</v>
          </cell>
          <cell r="N58">
            <v>173</v>
          </cell>
          <cell r="O58">
            <v>161</v>
          </cell>
          <cell r="P58">
            <v>110</v>
          </cell>
          <cell r="Q58">
            <v>23.4</v>
          </cell>
        </row>
      </sheetData>
      <sheetData sheetId="5"/>
      <sheetData sheetId="6">
        <row r="2">
          <cell r="A2">
            <v>0</v>
          </cell>
          <cell r="B2">
            <v>0.96052631578947367</v>
          </cell>
          <cell r="C2">
            <v>0.375</v>
          </cell>
          <cell r="D2">
            <v>7.9605263157894735E-2</v>
          </cell>
          <cell r="E2">
            <v>1.7105263157894735E-2</v>
          </cell>
          <cell r="F2">
            <v>9.6052631578947365E-3</v>
          </cell>
          <cell r="G2">
            <v>1.1578947368421052E-2</v>
          </cell>
        </row>
        <row r="3">
          <cell r="A3">
            <v>0.25</v>
          </cell>
          <cell r="B3">
            <v>1.9953488372093025</v>
          </cell>
          <cell r="C3">
            <v>2.0139534883720929</v>
          </cell>
          <cell r="D3">
            <v>1.3023255813953489</v>
          </cell>
          <cell r="E3">
            <v>0.48837209302325579</v>
          </cell>
          <cell r="F3">
            <v>0.16837209302325581</v>
          </cell>
          <cell r="G3">
            <v>7.4418604651162804E-2</v>
          </cell>
        </row>
        <row r="4">
          <cell r="A4">
            <v>0.5</v>
          </cell>
          <cell r="B4">
            <v>2.3326133909287257</v>
          </cell>
          <cell r="C4">
            <v>2.9481641468682502</v>
          </cell>
          <cell r="D4">
            <v>2.5053995680345573</v>
          </cell>
          <cell r="E4">
            <v>1.1987041036717063</v>
          </cell>
          <cell r="F4">
            <v>0.52267818574514047</v>
          </cell>
          <cell r="G4">
            <v>0.24298056155507561</v>
          </cell>
        </row>
        <row r="5">
          <cell r="A5">
            <v>0.75</v>
          </cell>
          <cell r="B5">
            <v>3.2969432314410478</v>
          </cell>
          <cell r="C5">
            <v>4.6069868995633181</v>
          </cell>
          <cell r="D5">
            <v>4.3886462882096069</v>
          </cell>
          <cell r="E5">
            <v>2.4454148471615715</v>
          </cell>
          <cell r="F5">
            <v>1.0786026200873362</v>
          </cell>
          <cell r="G5">
            <v>0.46943231441048033</v>
          </cell>
        </row>
        <row r="6">
          <cell r="A6">
            <v>1</v>
          </cell>
          <cell r="B6">
            <v>3.3527696793002915</v>
          </cell>
          <cell r="C6">
            <v>5.1311953352769679</v>
          </cell>
          <cell r="D6">
            <v>5.3644314868804672</v>
          </cell>
          <cell r="E6">
            <v>3.2944606413994166</v>
          </cell>
          <cell r="F6">
            <v>1.7376093294460642</v>
          </cell>
          <cell r="G6">
            <v>0.69387755102040827</v>
          </cell>
        </row>
        <row r="7">
          <cell r="A7">
            <v>2</v>
          </cell>
          <cell r="B7">
            <v>2.9134720700985763</v>
          </cell>
          <cell r="C7">
            <v>5.3231106243154436</v>
          </cell>
          <cell r="D7">
            <v>7.809419496166484</v>
          </cell>
          <cell r="E7">
            <v>9.14567360350493</v>
          </cell>
          <cell r="F7">
            <v>6.1007667031763422</v>
          </cell>
          <cell r="G7">
            <v>2.2015334063526835</v>
          </cell>
        </row>
        <row r="8">
          <cell r="A8">
            <v>3</v>
          </cell>
          <cell r="B8">
            <v>0.64126984126984121</v>
          </cell>
          <cell r="C8">
            <v>2.126984126984127</v>
          </cell>
          <cell r="D8">
            <v>3.4444444444444442</v>
          </cell>
          <cell r="E8">
            <v>2.8571428571428572</v>
          </cell>
          <cell r="F8">
            <v>2.5873015873015874</v>
          </cell>
          <cell r="G8">
            <v>1.2142857142857144</v>
          </cell>
        </row>
        <row r="9">
          <cell r="A9">
            <v>4</v>
          </cell>
          <cell r="B9">
            <v>2.6928675400291118</v>
          </cell>
          <cell r="C9">
            <v>2.5473071324599705</v>
          </cell>
          <cell r="D9">
            <v>1.5866084425036391</v>
          </cell>
          <cell r="E9">
            <v>1.8195050946142648</v>
          </cell>
          <cell r="F9">
            <v>3.7117903930131004</v>
          </cell>
          <cell r="G9">
            <v>1.8195050946142648</v>
          </cell>
        </row>
        <row r="18">
          <cell r="A18">
            <v>0</v>
          </cell>
          <cell r="B18">
            <v>0.93421052631578949</v>
          </cell>
          <cell r="C18">
            <v>0.3546052631578947</v>
          </cell>
          <cell r="D18">
            <v>7.1710526315789475E-2</v>
          </cell>
          <cell r="E18">
            <v>1.4671052631578948E-2</v>
          </cell>
          <cell r="F18">
            <v>8.2236842105263153E-3</v>
          </cell>
          <cell r="G18">
            <v>1.0263157894736842E-2</v>
          </cell>
        </row>
        <row r="19">
          <cell r="A19">
            <v>0.25</v>
          </cell>
          <cell r="B19">
            <v>1.9103942652329748</v>
          </cell>
          <cell r="C19">
            <v>1.9032258064516128</v>
          </cell>
          <cell r="D19">
            <v>1.2043010752688172</v>
          </cell>
          <cell r="E19">
            <v>0.43010752688172038</v>
          </cell>
          <cell r="F19">
            <v>0.1086021505376344</v>
          </cell>
          <cell r="G19">
            <v>6.3082437275985656E-2</v>
          </cell>
        </row>
        <row r="20">
          <cell r="A20">
            <v>0.5</v>
          </cell>
          <cell r="B20">
            <v>2.3719958202716822</v>
          </cell>
          <cell r="C20">
            <v>3.0512016718913268</v>
          </cell>
          <cell r="D20">
            <v>2.6436781609195403</v>
          </cell>
          <cell r="E20">
            <v>1.4211076280041799</v>
          </cell>
          <cell r="F20">
            <v>0.49007314524555906</v>
          </cell>
          <cell r="G20">
            <v>0.22675026123301986</v>
          </cell>
        </row>
        <row r="21">
          <cell r="A21">
            <v>0.75</v>
          </cell>
          <cell r="B21">
            <v>2.5773195876288657</v>
          </cell>
          <cell r="C21">
            <v>3.8556701030927831</v>
          </cell>
          <cell r="D21">
            <v>3.9175257731958761</v>
          </cell>
          <cell r="E21">
            <v>2.2886597938144329</v>
          </cell>
          <cell r="F21">
            <v>0.85773195876288655</v>
          </cell>
          <cell r="G21">
            <v>0.50515463917525771</v>
          </cell>
        </row>
        <row r="22">
          <cell r="A22">
            <v>1</v>
          </cell>
          <cell r="B22">
            <v>2.7425373134328357</v>
          </cell>
          <cell r="C22">
            <v>4.4029850746268657</v>
          </cell>
          <cell r="D22">
            <v>5.1492537313432836</v>
          </cell>
          <cell r="E22">
            <v>3.6343283582089554</v>
          </cell>
          <cell r="F22">
            <v>1.6380597014925373</v>
          </cell>
          <cell r="G22">
            <v>0.93283582089552242</v>
          </cell>
        </row>
        <row r="23">
          <cell r="A23">
            <v>2</v>
          </cell>
          <cell r="B23">
            <v>2.5824175824175821</v>
          </cell>
          <cell r="C23">
            <v>5.0989010989010985</v>
          </cell>
          <cell r="D23">
            <v>7.2087912087912089</v>
          </cell>
          <cell r="E23">
            <v>6.7802197802197801</v>
          </cell>
          <cell r="F23">
            <v>4.2527472527472527</v>
          </cell>
          <cell r="G23">
            <v>3.0439560439560438</v>
          </cell>
        </row>
        <row r="24">
          <cell r="A24">
            <v>3</v>
          </cell>
          <cell r="B24">
            <v>2.3326133909287257</v>
          </cell>
          <cell r="C24">
            <v>4.6868250539956797</v>
          </cell>
          <cell r="D24">
            <v>7.5809935205183585</v>
          </cell>
          <cell r="E24">
            <v>7.7105831533477325</v>
          </cell>
          <cell r="F24">
            <v>6.1123110151187907</v>
          </cell>
          <cell r="G24">
            <v>5.6371490280777534</v>
          </cell>
        </row>
        <row r="25">
          <cell r="A25">
            <v>4</v>
          </cell>
          <cell r="B25">
            <v>2.096774193548387</v>
          </cell>
          <cell r="C25">
            <v>4.354838709677419</v>
          </cell>
          <cell r="D25">
            <v>7.7016129032258069</v>
          </cell>
          <cell r="E25">
            <v>8.5483870967741939</v>
          </cell>
          <cell r="F25">
            <v>7.7016129032258069</v>
          </cell>
          <cell r="G25">
            <v>8.9516129032258061</v>
          </cell>
        </row>
        <row r="34">
          <cell r="A34">
            <v>0</v>
          </cell>
          <cell r="B34">
            <v>0.98130841121495338</v>
          </cell>
          <cell r="C34">
            <v>0.4</v>
          </cell>
          <cell r="D34">
            <v>8.8785046728971972E-2</v>
          </cell>
          <cell r="E34">
            <v>0.02</v>
          </cell>
          <cell r="F34">
            <v>1.0934579439252337E-2</v>
          </cell>
          <cell r="G34">
            <v>1.3925233644859814E-2</v>
          </cell>
        </row>
        <row r="35">
          <cell r="A35">
            <v>0.25</v>
          </cell>
          <cell r="B35">
            <v>1.8909774436090225</v>
          </cell>
          <cell r="C35">
            <v>1.7932330827067668</v>
          </cell>
          <cell r="D35">
            <v>1.0902255639097744</v>
          </cell>
          <cell r="E35">
            <v>0.39097744360902253</v>
          </cell>
          <cell r="F35">
            <v>0.10187969924812029</v>
          </cell>
          <cell r="G35">
            <v>6.2781954887218036E-2</v>
          </cell>
        </row>
        <row r="36">
          <cell r="A36">
            <v>0.5</v>
          </cell>
          <cell r="B36">
            <v>2.216981132075472</v>
          </cell>
          <cell r="C36">
            <v>2.6320754716981134</v>
          </cell>
          <cell r="D36">
            <v>2.0754716981132075</v>
          </cell>
          <cell r="E36">
            <v>0.97169811320754729</v>
          </cell>
          <cell r="F36">
            <v>0.31792452830188683</v>
          </cell>
          <cell r="G36">
            <v>0.18396226415094341</v>
          </cell>
        </row>
        <row r="37">
          <cell r="A37">
            <v>0.75</v>
          </cell>
          <cell r="B37">
            <v>2.2580645161290325</v>
          </cell>
          <cell r="C37">
            <v>2.9312762973352031</v>
          </cell>
          <cell r="D37">
            <v>2.6086956521739131</v>
          </cell>
          <cell r="E37">
            <v>1.3211781206171109</v>
          </cell>
          <cell r="F37">
            <v>0.46143057503506307</v>
          </cell>
          <cell r="G37">
            <v>0.26928471248246844</v>
          </cell>
        </row>
        <row r="38">
          <cell r="A38">
            <v>1</v>
          </cell>
          <cell r="B38">
            <v>2.5467289719626169</v>
          </cell>
          <cell r="C38">
            <v>3.6682242990654208</v>
          </cell>
          <cell r="D38">
            <v>3.6448598130841123</v>
          </cell>
          <cell r="E38">
            <v>2.0630841121495327</v>
          </cell>
          <cell r="F38">
            <v>0.7920560747663552</v>
          </cell>
          <cell r="G38">
            <v>0.49532710280373832</v>
          </cell>
        </row>
        <row r="39">
          <cell r="A39">
            <v>2</v>
          </cell>
          <cell r="B39">
            <v>1.3139534883720929</v>
          </cell>
          <cell r="C39">
            <v>1.9825581395348837</v>
          </cell>
          <cell r="D39">
            <v>2.4069767441860463</v>
          </cell>
          <cell r="E39">
            <v>1.75</v>
          </cell>
          <cell r="F39">
            <v>0.85465116279069764</v>
          </cell>
          <cell r="G39">
            <v>0.58720930232558144</v>
          </cell>
        </row>
        <row r="40">
          <cell r="A40">
            <v>3</v>
          </cell>
          <cell r="B40">
            <v>2.5531914893617023</v>
          </cell>
          <cell r="C40">
            <v>4.7399527186761228</v>
          </cell>
          <cell r="D40">
            <v>6.5130023640661934</v>
          </cell>
          <cell r="E40">
            <v>5.4491725768321517</v>
          </cell>
          <cell r="F40">
            <v>3.1323877068557922</v>
          </cell>
          <cell r="G40">
            <v>2.4113475177304964</v>
          </cell>
        </row>
        <row r="41">
          <cell r="A41">
            <v>4</v>
          </cell>
          <cell r="B41">
            <v>2.5174825174825175</v>
          </cell>
          <cell r="C41">
            <v>5.0116550116550114</v>
          </cell>
          <cell r="D41">
            <v>7.3892773892773898</v>
          </cell>
          <cell r="E41">
            <v>7.3426573426573434</v>
          </cell>
          <cell r="F41">
            <v>4.9883449883449886</v>
          </cell>
          <cell r="G41">
            <v>4.6620046620046622</v>
          </cell>
        </row>
        <row r="50">
          <cell r="A50">
            <v>0</v>
          </cell>
          <cell r="B50">
            <v>0.98198198198198194</v>
          </cell>
          <cell r="C50">
            <v>0.48378378378378373</v>
          </cell>
          <cell r="D50">
            <v>0.1108108108108108</v>
          </cell>
          <cell r="E50">
            <v>3.8558558558558553E-2</v>
          </cell>
          <cell r="F50">
            <v>3.936936936936937E-2</v>
          </cell>
          <cell r="G50">
            <v>2.4054054054054051E-2</v>
          </cell>
        </row>
        <row r="51">
          <cell r="A51">
            <v>0.25</v>
          </cell>
          <cell r="B51">
            <v>1.5647840531561461</v>
          </cell>
          <cell r="C51">
            <v>1.2757475083056478</v>
          </cell>
          <cell r="D51">
            <v>0.61627906976744184</v>
          </cell>
          <cell r="E51">
            <v>0.20099667774086377</v>
          </cell>
          <cell r="F51">
            <v>5.9468438538205971E-2</v>
          </cell>
          <cell r="G51">
            <v>5.5315614617940198E-2</v>
          </cell>
        </row>
        <row r="52">
          <cell r="A52">
            <v>0.5</v>
          </cell>
          <cell r="B52">
            <v>1.8019559902200488</v>
          </cell>
          <cell r="C52">
            <v>1.8386308068459658</v>
          </cell>
          <cell r="D52">
            <v>1.1320293398533006</v>
          </cell>
          <cell r="E52">
            <v>0.47432762836185821</v>
          </cell>
          <cell r="F52">
            <v>0.16039119804400978</v>
          </cell>
          <cell r="G52">
            <v>8.9731051344743268E-2</v>
          </cell>
        </row>
        <row r="53">
          <cell r="A53">
            <v>0.75</v>
          </cell>
          <cell r="B53">
            <v>1.9201680672268908</v>
          </cell>
          <cell r="C53">
            <v>2.3067226890756301</v>
          </cell>
          <cell r="D53">
            <v>1.6638655462184873</v>
          </cell>
          <cell r="E53">
            <v>0.81932773109243684</v>
          </cell>
          <cell r="F53">
            <v>0.30210084033613444</v>
          </cell>
          <cell r="G53">
            <v>0.14369747899159663</v>
          </cell>
        </row>
        <row r="54">
          <cell r="A54">
            <v>1</v>
          </cell>
          <cell r="B54">
            <v>2.050925925925926</v>
          </cell>
          <cell r="C54">
            <v>2.5138888888888888</v>
          </cell>
          <cell r="D54">
            <v>1.9490740740740742</v>
          </cell>
          <cell r="E54">
            <v>1.0416666666666665</v>
          </cell>
          <cell r="F54">
            <v>0.41898148148148145</v>
          </cell>
          <cell r="G54">
            <v>0.16712962962962963</v>
          </cell>
        </row>
        <row r="55">
          <cell r="A55">
            <v>2</v>
          </cell>
          <cell r="B55">
            <v>2.2280334728033471</v>
          </cell>
          <cell r="C55">
            <v>3.3786610878661083</v>
          </cell>
          <cell r="D55">
            <v>3.2112970711297066</v>
          </cell>
          <cell r="E55">
            <v>2.2175732217573221</v>
          </cell>
          <cell r="F55">
            <v>1.0878661087866108</v>
          </cell>
          <cell r="G55">
            <v>0.28451882845188281</v>
          </cell>
        </row>
        <row r="56">
          <cell r="A56">
            <v>3</v>
          </cell>
          <cell r="B56">
            <v>2.2857142857142856</v>
          </cell>
          <cell r="C56">
            <v>3.4952380952380957</v>
          </cell>
          <cell r="D56">
            <v>3.4761904761904763</v>
          </cell>
          <cell r="E56">
            <v>2.5333333333333337</v>
          </cell>
          <cell r="F56">
            <v>1.3523809523809525</v>
          </cell>
          <cell r="G56">
            <v>0.29142857142857148</v>
          </cell>
        </row>
        <row r="57">
          <cell r="A57">
            <v>4</v>
          </cell>
          <cell r="B57">
            <v>2.2844827586206895</v>
          </cell>
          <cell r="C57">
            <v>4.2816091954022992</v>
          </cell>
          <cell r="D57">
            <v>4.9712643678160919</v>
          </cell>
          <cell r="E57">
            <v>4.626436781609196</v>
          </cell>
          <cell r="F57">
            <v>3.1609195402298851</v>
          </cell>
          <cell r="G57">
            <v>0.67241379310344829</v>
          </cell>
        </row>
      </sheetData>
      <sheetData sheetId="7"/>
      <sheetData sheetId="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1F08-D72E-4DE6-A8AA-CD9AD7ED8D68}">
  <dimension ref="A1:DI224"/>
  <sheetViews>
    <sheetView zoomScale="65" zoomScaleNormal="100" workbookViewId="0">
      <selection activeCell="F2" sqref="F2:AE3"/>
    </sheetView>
  </sheetViews>
  <sheetFormatPr defaultRowHeight="14.4" x14ac:dyDescent="0.3"/>
  <cols>
    <col min="1" max="1" width="14.5546875" customWidth="1"/>
    <col min="2" max="2" width="4.109375" bestFit="1" customWidth="1"/>
    <col min="3" max="3" width="6.5546875" customWidth="1"/>
    <col min="4" max="4" width="6" customWidth="1"/>
    <col min="5" max="5" width="4.109375" bestFit="1" customWidth="1"/>
    <col min="6" max="6" width="5" customWidth="1"/>
    <col min="7" max="7" width="7" customWidth="1"/>
    <col min="8" max="8" width="5.6640625" customWidth="1"/>
    <col min="9" max="9" width="5.5546875" customWidth="1"/>
    <col min="10" max="10" width="6.88671875" customWidth="1"/>
    <col min="11" max="11" width="5.88671875" customWidth="1"/>
    <col min="12" max="12" width="6" customWidth="1"/>
    <col min="13" max="13" width="7" customWidth="1"/>
    <col min="14" max="14" width="6.44140625" customWidth="1"/>
    <col min="15" max="15" width="6.6640625" customWidth="1"/>
    <col min="16" max="17" width="4.6640625" customWidth="1"/>
    <col min="18" max="18" width="5.33203125" customWidth="1"/>
    <col min="19" max="19" width="7.109375" customWidth="1"/>
    <col min="20" max="22" width="5.5546875" bestFit="1" customWidth="1"/>
    <col min="23" max="25" width="6" bestFit="1" customWidth="1"/>
    <col min="26" max="26" width="9.5546875" bestFit="1" customWidth="1"/>
    <col min="27" max="27" width="4.6640625" bestFit="1" customWidth="1"/>
    <col min="28" max="28" width="8.33203125" customWidth="1"/>
    <col min="29" max="30" width="4.44140625" bestFit="1" customWidth="1"/>
    <col min="31" max="31" width="7.33203125" customWidth="1"/>
    <col min="32" max="34" width="5.5546875" bestFit="1" customWidth="1"/>
    <col min="35" max="35" width="6.109375" bestFit="1" customWidth="1"/>
    <col min="36" max="37" width="5.5546875" bestFit="1" customWidth="1"/>
    <col min="39" max="39" width="4.6640625" customWidth="1"/>
    <col min="40" max="45" width="4.44140625" bestFit="1" customWidth="1"/>
    <col min="46" max="51" width="5.5546875" bestFit="1" customWidth="1"/>
    <col min="52" max="52" width="4.6640625" bestFit="1" customWidth="1"/>
    <col min="53" max="53" width="4.5546875" customWidth="1"/>
    <col min="54" max="55" width="4.6640625" bestFit="1" customWidth="1"/>
    <col min="56" max="57" width="4.44140625" bestFit="1" customWidth="1"/>
    <col min="58" max="58" width="6" bestFit="1" customWidth="1"/>
    <col min="59" max="62" width="5.5546875" bestFit="1" customWidth="1"/>
    <col min="63" max="63" width="6" bestFit="1" customWidth="1"/>
    <col min="64" max="67" width="4.44140625" bestFit="1" customWidth="1"/>
    <col min="68" max="69" width="4.6640625" bestFit="1" customWidth="1"/>
    <col min="70" max="75" width="5.5546875" bestFit="1" customWidth="1"/>
    <col min="77" max="77" width="11" bestFit="1" customWidth="1"/>
    <col min="78" max="80" width="12.33203125" bestFit="1" customWidth="1"/>
    <col min="81" max="81" width="7" bestFit="1" customWidth="1"/>
    <col min="82" max="89" width="12.33203125" bestFit="1" customWidth="1"/>
    <col min="90" max="90" width="4.109375" bestFit="1" customWidth="1"/>
    <col min="91" max="91" width="4.6640625" bestFit="1" customWidth="1"/>
    <col min="92" max="92" width="4.44140625" bestFit="1" customWidth="1"/>
    <col min="93" max="94" width="4.6640625" bestFit="1" customWidth="1"/>
    <col min="95" max="95" width="4.44140625" bestFit="1" customWidth="1"/>
    <col min="96" max="96" width="6" bestFit="1" customWidth="1"/>
    <col min="97" max="98" width="5.5546875" bestFit="1" customWidth="1"/>
    <col min="99" max="101" width="6" bestFit="1" customWidth="1"/>
    <col min="102" max="104" width="4.44140625" bestFit="1" customWidth="1"/>
    <col min="105" max="107" width="4.6640625" bestFit="1" customWidth="1"/>
    <col min="108" max="110" width="6" bestFit="1" customWidth="1"/>
    <col min="111" max="111" width="7.109375" bestFit="1" customWidth="1"/>
    <col min="112" max="113" width="6" bestFit="1" customWidth="1"/>
  </cols>
  <sheetData>
    <row r="1" spans="1:42" x14ac:dyDescent="0.3">
      <c r="F1" s="29" t="s">
        <v>32</v>
      </c>
      <c r="G1" s="30"/>
      <c r="H1" s="30"/>
      <c r="I1" s="30"/>
      <c r="J1" s="30"/>
      <c r="K1" s="30"/>
      <c r="L1" s="30"/>
      <c r="M1" s="30"/>
      <c r="N1" s="30"/>
      <c r="O1" s="30"/>
      <c r="P1" s="30"/>
      <c r="Q1" s="30"/>
      <c r="R1" s="30"/>
      <c r="S1" s="30"/>
      <c r="T1" s="30"/>
      <c r="U1" s="30"/>
      <c r="V1" s="30"/>
      <c r="W1" s="30"/>
      <c r="X1" s="30"/>
      <c r="Y1" s="30"/>
      <c r="Z1" s="30"/>
      <c r="AA1" s="30"/>
      <c r="AB1" s="30"/>
      <c r="AC1" s="30"/>
      <c r="AD1" s="30"/>
      <c r="AE1" s="31"/>
    </row>
    <row r="2" spans="1:42" x14ac:dyDescent="0.3">
      <c r="F2" s="32" t="s">
        <v>33</v>
      </c>
      <c r="G2" s="26"/>
      <c r="H2" s="26"/>
      <c r="I2" s="26"/>
      <c r="J2" s="26"/>
      <c r="K2" s="26"/>
      <c r="L2" s="26"/>
      <c r="M2" s="26"/>
      <c r="N2" s="26"/>
      <c r="O2" s="26"/>
      <c r="P2" s="26"/>
      <c r="Q2" s="26"/>
      <c r="R2" s="26"/>
      <c r="S2" s="26"/>
      <c r="T2" s="26"/>
      <c r="U2" s="26"/>
      <c r="V2" s="26"/>
      <c r="W2" s="26"/>
      <c r="X2" s="26"/>
      <c r="Y2" s="26"/>
      <c r="Z2" s="26"/>
      <c r="AA2" s="26"/>
      <c r="AB2" s="26"/>
      <c r="AC2" s="26"/>
      <c r="AD2" s="26"/>
      <c r="AE2" s="33"/>
    </row>
    <row r="3" spans="1:42" x14ac:dyDescent="0.3">
      <c r="F3" s="34"/>
      <c r="G3" s="35"/>
      <c r="H3" s="35"/>
      <c r="I3" s="35"/>
      <c r="J3" s="35"/>
      <c r="K3" s="35"/>
      <c r="L3" s="35"/>
      <c r="M3" s="35"/>
      <c r="N3" s="35"/>
      <c r="O3" s="35"/>
      <c r="P3" s="35"/>
      <c r="Q3" s="35"/>
      <c r="R3" s="35"/>
      <c r="S3" s="35"/>
      <c r="T3" s="35"/>
      <c r="U3" s="35"/>
      <c r="V3" s="35"/>
      <c r="W3" s="35"/>
      <c r="X3" s="35"/>
      <c r="Y3" s="35"/>
      <c r="Z3" s="35"/>
      <c r="AA3" s="35"/>
      <c r="AB3" s="35"/>
      <c r="AC3" s="35"/>
      <c r="AD3" s="35"/>
      <c r="AE3" s="36"/>
    </row>
    <row r="5" spans="1:42" x14ac:dyDescent="0.3">
      <c r="A5" s="37" t="s">
        <v>10</v>
      </c>
      <c r="B5" s="22" t="s">
        <v>16</v>
      </c>
      <c r="C5" s="22"/>
      <c r="D5" s="22"/>
      <c r="E5" s="22"/>
      <c r="F5" s="22"/>
      <c r="G5" s="22"/>
      <c r="H5" s="22"/>
      <c r="I5" s="22"/>
      <c r="J5" s="22"/>
      <c r="K5" s="22"/>
      <c r="L5" s="22"/>
      <c r="M5" s="22"/>
      <c r="N5" s="22" t="s">
        <v>17</v>
      </c>
      <c r="O5" s="22"/>
      <c r="P5" s="22"/>
      <c r="Q5" s="22"/>
      <c r="R5" s="22"/>
      <c r="S5" s="22"/>
      <c r="T5" s="22"/>
      <c r="U5" s="22"/>
      <c r="V5" s="22"/>
      <c r="W5" s="22"/>
      <c r="X5" s="22"/>
      <c r="Y5" s="22"/>
      <c r="Z5" s="22" t="s">
        <v>18</v>
      </c>
      <c r="AA5" s="22"/>
      <c r="AB5" s="22"/>
      <c r="AC5" s="22"/>
      <c r="AD5" s="22"/>
      <c r="AE5" s="22"/>
      <c r="AF5" s="22"/>
      <c r="AG5" s="22"/>
      <c r="AH5" s="22"/>
      <c r="AI5" s="22"/>
      <c r="AJ5" s="22"/>
      <c r="AK5" s="22"/>
    </row>
    <row r="6" spans="1:42" x14ac:dyDescent="0.3">
      <c r="A6" s="37"/>
      <c r="B6" s="27" t="s">
        <v>0</v>
      </c>
      <c r="C6" s="27"/>
      <c r="D6" s="27"/>
      <c r="E6" s="27"/>
      <c r="F6" s="27"/>
      <c r="G6" s="27"/>
      <c r="H6" s="27" t="s">
        <v>1</v>
      </c>
      <c r="I6" s="27"/>
      <c r="J6" s="27"/>
      <c r="K6" s="27"/>
      <c r="L6" s="27"/>
      <c r="M6" s="27"/>
      <c r="N6" s="27" t="s">
        <v>0</v>
      </c>
      <c r="O6" s="27"/>
      <c r="P6" s="27"/>
      <c r="Q6" s="27"/>
      <c r="R6" s="27"/>
      <c r="S6" s="27"/>
      <c r="T6" s="27" t="s">
        <v>1</v>
      </c>
      <c r="U6" s="27"/>
      <c r="V6" s="27"/>
      <c r="W6" s="27"/>
      <c r="X6" s="27"/>
      <c r="Y6" s="27"/>
      <c r="Z6" s="27" t="s">
        <v>0</v>
      </c>
      <c r="AA6" s="27"/>
      <c r="AB6" s="27"/>
      <c r="AC6" s="27"/>
      <c r="AD6" s="27"/>
      <c r="AE6" s="27"/>
      <c r="AF6" s="27" t="s">
        <v>1</v>
      </c>
      <c r="AG6" s="27"/>
      <c r="AH6" s="27"/>
      <c r="AI6" s="27"/>
      <c r="AJ6" s="27"/>
      <c r="AK6" s="27"/>
    </row>
    <row r="7" spans="1:42" x14ac:dyDescent="0.3">
      <c r="A7" s="37"/>
      <c r="B7" s="27" t="s">
        <v>19</v>
      </c>
      <c r="C7" s="27"/>
      <c r="D7" s="27"/>
      <c r="E7" s="27" t="s">
        <v>20</v>
      </c>
      <c r="F7" s="27"/>
      <c r="G7" s="27"/>
      <c r="H7" s="27" t="s">
        <v>19</v>
      </c>
      <c r="I7" s="27"/>
      <c r="J7" s="27"/>
      <c r="K7" s="27" t="s">
        <v>20</v>
      </c>
      <c r="L7" s="27"/>
      <c r="M7" s="27"/>
      <c r="N7" s="27" t="s">
        <v>19</v>
      </c>
      <c r="O7" s="27"/>
      <c r="P7" s="27"/>
      <c r="Q7" s="27" t="s">
        <v>20</v>
      </c>
      <c r="R7" s="27"/>
      <c r="S7" s="27"/>
      <c r="T7" s="27" t="s">
        <v>19</v>
      </c>
      <c r="U7" s="27"/>
      <c r="V7" s="27"/>
      <c r="W7" s="27" t="s">
        <v>20</v>
      </c>
      <c r="X7" s="27"/>
      <c r="Y7" s="27"/>
      <c r="Z7" s="27" t="s">
        <v>19</v>
      </c>
      <c r="AA7" s="27"/>
      <c r="AB7" s="27"/>
      <c r="AC7" s="27" t="s">
        <v>20</v>
      </c>
      <c r="AD7" s="27"/>
      <c r="AE7" s="27"/>
      <c r="AF7" s="27" t="s">
        <v>19</v>
      </c>
      <c r="AG7" s="27"/>
      <c r="AH7" s="27"/>
      <c r="AI7" s="27" t="s">
        <v>20</v>
      </c>
      <c r="AJ7" s="27"/>
      <c r="AK7" s="27"/>
    </row>
    <row r="8" spans="1:42" x14ac:dyDescent="0.3">
      <c r="A8" s="37"/>
      <c r="B8" s="3">
        <v>1</v>
      </c>
      <c r="C8" s="3">
        <v>2</v>
      </c>
      <c r="D8" s="3">
        <v>3</v>
      </c>
      <c r="E8" s="3">
        <v>1</v>
      </c>
      <c r="F8" s="3">
        <v>2</v>
      </c>
      <c r="G8" s="3">
        <v>3</v>
      </c>
      <c r="H8" s="3">
        <v>1</v>
      </c>
      <c r="I8" s="3">
        <v>2</v>
      </c>
      <c r="J8" s="3">
        <v>3</v>
      </c>
      <c r="K8" s="3">
        <v>1</v>
      </c>
      <c r="L8" s="3">
        <v>2</v>
      </c>
      <c r="M8" s="3">
        <v>3</v>
      </c>
      <c r="N8" s="3">
        <v>1</v>
      </c>
      <c r="O8" s="3">
        <v>2</v>
      </c>
      <c r="P8" s="3">
        <v>3</v>
      </c>
      <c r="Q8" s="3">
        <v>1</v>
      </c>
      <c r="R8" s="3">
        <v>2</v>
      </c>
      <c r="S8" s="3">
        <v>3</v>
      </c>
      <c r="T8" s="3">
        <v>1</v>
      </c>
      <c r="U8" s="3">
        <v>2</v>
      </c>
      <c r="V8" s="3">
        <v>3</v>
      </c>
      <c r="W8" s="3">
        <v>1</v>
      </c>
      <c r="X8" s="3">
        <v>2</v>
      </c>
      <c r="Y8" s="3">
        <v>3</v>
      </c>
      <c r="Z8" s="3">
        <v>1</v>
      </c>
      <c r="AA8" s="3">
        <v>2</v>
      </c>
      <c r="AB8" s="3">
        <v>3</v>
      </c>
      <c r="AC8" s="3">
        <v>1</v>
      </c>
      <c r="AD8" s="3">
        <v>2</v>
      </c>
      <c r="AE8" s="3">
        <v>3</v>
      </c>
      <c r="AF8" s="3">
        <v>1</v>
      </c>
      <c r="AG8" s="3">
        <v>2</v>
      </c>
      <c r="AH8" s="3">
        <v>3</v>
      </c>
      <c r="AI8" s="3">
        <v>1</v>
      </c>
      <c r="AJ8" s="3">
        <v>2</v>
      </c>
      <c r="AK8" s="3">
        <v>3</v>
      </c>
    </row>
    <row r="9" spans="1:42" x14ac:dyDescent="0.3">
      <c r="A9" s="5" t="s">
        <v>14</v>
      </c>
      <c r="B9" s="6">
        <v>74</v>
      </c>
      <c r="C9" s="6">
        <v>56</v>
      </c>
      <c r="D9" s="6">
        <v>41</v>
      </c>
      <c r="E9" s="6">
        <v>199</v>
      </c>
      <c r="F9" s="6">
        <v>164</v>
      </c>
      <c r="G9" s="6">
        <v>93</v>
      </c>
      <c r="H9" s="6">
        <v>1386</v>
      </c>
      <c r="I9" s="6">
        <v>767</v>
      </c>
      <c r="J9" s="6">
        <v>981</v>
      </c>
      <c r="K9" s="6">
        <v>4073</v>
      </c>
      <c r="L9" s="6">
        <v>3185</v>
      </c>
      <c r="M9" s="6">
        <v>2182</v>
      </c>
      <c r="N9" s="6">
        <v>45</v>
      </c>
      <c r="O9" s="6">
        <v>63</v>
      </c>
      <c r="P9" s="6">
        <v>18</v>
      </c>
      <c r="Q9" s="6">
        <v>147</v>
      </c>
      <c r="R9" s="6">
        <v>138</v>
      </c>
      <c r="S9" s="6">
        <v>106</v>
      </c>
      <c r="T9" s="6">
        <v>746</v>
      </c>
      <c r="U9" s="6">
        <v>953</v>
      </c>
      <c r="V9" s="6">
        <v>143</v>
      </c>
      <c r="W9" s="6">
        <v>2421</v>
      </c>
      <c r="X9" s="6">
        <v>3515</v>
      </c>
      <c r="Y9" s="6">
        <v>1850</v>
      </c>
      <c r="Z9" s="20">
        <v>143</v>
      </c>
      <c r="AA9" s="20">
        <v>154</v>
      </c>
      <c r="AB9" s="20">
        <v>90</v>
      </c>
      <c r="AC9" s="20">
        <v>360</v>
      </c>
      <c r="AD9" s="20">
        <v>393</v>
      </c>
      <c r="AE9" s="20">
        <v>185</v>
      </c>
      <c r="AF9" s="20">
        <v>2274</v>
      </c>
      <c r="AG9" s="20">
        <v>2687</v>
      </c>
      <c r="AH9" s="20">
        <v>1407</v>
      </c>
      <c r="AI9" s="20">
        <v>7436</v>
      </c>
      <c r="AJ9" s="20">
        <v>7385</v>
      </c>
      <c r="AK9" s="20">
        <v>4778</v>
      </c>
    </row>
    <row r="10" spans="1:42" ht="15" customHeight="1" x14ac:dyDescent="0.3">
      <c r="A10" s="5" t="s">
        <v>2</v>
      </c>
      <c r="B10" s="6">
        <v>56</v>
      </c>
      <c r="C10" s="6">
        <v>59</v>
      </c>
      <c r="D10" s="6">
        <v>84</v>
      </c>
      <c r="E10" s="6">
        <v>94</v>
      </c>
      <c r="F10" s="6">
        <v>102</v>
      </c>
      <c r="G10" s="6">
        <v>143</v>
      </c>
      <c r="H10" s="6">
        <v>971</v>
      </c>
      <c r="I10" s="6">
        <v>984</v>
      </c>
      <c r="J10" s="6">
        <v>1220</v>
      </c>
      <c r="K10" s="6">
        <v>1615</v>
      </c>
      <c r="L10" s="6">
        <v>1928</v>
      </c>
      <c r="M10" s="6">
        <v>2360</v>
      </c>
      <c r="N10" s="6">
        <v>95</v>
      </c>
      <c r="O10" s="6">
        <v>61</v>
      </c>
      <c r="P10" s="6">
        <v>73</v>
      </c>
      <c r="Q10" s="6">
        <v>119</v>
      </c>
      <c r="R10" s="6">
        <v>119</v>
      </c>
      <c r="S10" s="6">
        <v>100</v>
      </c>
      <c r="T10" s="6">
        <v>1512</v>
      </c>
      <c r="U10" s="6">
        <v>801</v>
      </c>
      <c r="V10" s="6">
        <v>812</v>
      </c>
      <c r="W10" s="6">
        <v>1784</v>
      </c>
      <c r="X10" s="6">
        <v>1641</v>
      </c>
      <c r="Y10" s="6">
        <v>1416</v>
      </c>
      <c r="Z10" s="18">
        <v>43</v>
      </c>
      <c r="AA10" s="18">
        <v>170</v>
      </c>
      <c r="AB10" s="18">
        <v>68</v>
      </c>
      <c r="AC10" s="18">
        <v>95</v>
      </c>
      <c r="AD10" s="18">
        <v>397</v>
      </c>
      <c r="AE10" s="18">
        <v>169</v>
      </c>
      <c r="AF10" s="18">
        <v>538</v>
      </c>
      <c r="AG10" s="18">
        <v>2556</v>
      </c>
      <c r="AH10" s="18">
        <v>1357</v>
      </c>
      <c r="AI10" s="18">
        <v>2858</v>
      </c>
      <c r="AJ10" s="18">
        <v>7197</v>
      </c>
      <c r="AK10" s="18">
        <v>3914</v>
      </c>
    </row>
    <row r="11" spans="1:42" x14ac:dyDescent="0.3">
      <c r="A11" s="5" t="s">
        <v>3</v>
      </c>
      <c r="B11" s="6">
        <v>47</v>
      </c>
      <c r="C11" s="6">
        <v>66</v>
      </c>
      <c r="D11" s="6">
        <v>48</v>
      </c>
      <c r="E11" s="6">
        <v>85</v>
      </c>
      <c r="F11" s="6">
        <v>115</v>
      </c>
      <c r="G11" s="6">
        <v>96</v>
      </c>
      <c r="H11" s="6">
        <v>484</v>
      </c>
      <c r="I11" s="6">
        <v>1215</v>
      </c>
      <c r="J11" s="6">
        <v>687</v>
      </c>
      <c r="K11" s="6">
        <v>1241</v>
      </c>
      <c r="L11" s="6">
        <v>1505</v>
      </c>
      <c r="M11" s="6">
        <v>1978</v>
      </c>
      <c r="N11" s="6">
        <v>81</v>
      </c>
      <c r="O11" s="6">
        <v>67</v>
      </c>
      <c r="P11" s="6">
        <v>59</v>
      </c>
      <c r="Q11" s="6">
        <v>112</v>
      </c>
      <c r="R11" s="6">
        <v>85</v>
      </c>
      <c r="S11" s="6">
        <v>86</v>
      </c>
      <c r="T11" s="6">
        <v>1995</v>
      </c>
      <c r="U11" s="6">
        <v>1347</v>
      </c>
      <c r="V11" s="6">
        <v>979</v>
      </c>
      <c r="W11" s="6">
        <v>1919</v>
      </c>
      <c r="X11" s="6">
        <v>1833</v>
      </c>
      <c r="Y11" s="6">
        <v>1813</v>
      </c>
      <c r="Z11" s="18">
        <v>96</v>
      </c>
      <c r="AA11" s="18">
        <v>92</v>
      </c>
      <c r="AB11" s="18">
        <v>129</v>
      </c>
      <c r="AC11" s="18">
        <v>176</v>
      </c>
      <c r="AD11" s="18">
        <v>169</v>
      </c>
      <c r="AE11" s="18">
        <v>210</v>
      </c>
      <c r="AF11" s="18">
        <v>2479</v>
      </c>
      <c r="AG11" s="18">
        <v>2046</v>
      </c>
      <c r="AH11" s="18">
        <v>2094</v>
      </c>
      <c r="AI11" s="18">
        <v>3550</v>
      </c>
      <c r="AJ11" s="18">
        <v>3734</v>
      </c>
      <c r="AK11" s="18">
        <v>6138</v>
      </c>
    </row>
    <row r="12" spans="1:42" x14ac:dyDescent="0.3">
      <c r="A12" s="5" t="s">
        <v>4</v>
      </c>
      <c r="B12" s="6">
        <v>56</v>
      </c>
      <c r="C12" s="6">
        <v>42</v>
      </c>
      <c r="D12" s="6">
        <v>63</v>
      </c>
      <c r="E12" s="6">
        <v>71</v>
      </c>
      <c r="F12" s="6">
        <v>50</v>
      </c>
      <c r="G12" s="6">
        <v>80</v>
      </c>
      <c r="H12" s="6">
        <v>820</v>
      </c>
      <c r="I12" s="6">
        <v>617</v>
      </c>
      <c r="J12" s="6">
        <v>983</v>
      </c>
      <c r="K12" s="6">
        <v>1258</v>
      </c>
      <c r="L12" s="6">
        <v>711</v>
      </c>
      <c r="M12" s="6">
        <v>1249</v>
      </c>
      <c r="N12" s="6">
        <v>66</v>
      </c>
      <c r="O12" s="6">
        <v>34</v>
      </c>
      <c r="P12" s="6">
        <v>86</v>
      </c>
      <c r="Q12" s="6">
        <v>86</v>
      </c>
      <c r="R12" s="6">
        <v>50</v>
      </c>
      <c r="S12" s="6">
        <v>93</v>
      </c>
      <c r="T12" s="6">
        <v>1216</v>
      </c>
      <c r="U12" s="6">
        <v>526</v>
      </c>
      <c r="V12" s="6">
        <v>1659</v>
      </c>
      <c r="W12" s="6">
        <v>1614</v>
      </c>
      <c r="X12" s="6">
        <v>1058</v>
      </c>
      <c r="Y12" s="6">
        <v>1724</v>
      </c>
      <c r="Z12" s="19">
        <v>47</v>
      </c>
      <c r="AA12" s="19">
        <v>69</v>
      </c>
      <c r="AB12" s="19">
        <v>74</v>
      </c>
      <c r="AC12" s="19">
        <v>107</v>
      </c>
      <c r="AD12" s="19">
        <v>107</v>
      </c>
      <c r="AE12" s="19">
        <v>149</v>
      </c>
      <c r="AF12" s="19">
        <v>724</v>
      </c>
      <c r="AG12" s="19">
        <v>1137</v>
      </c>
      <c r="AH12" s="19">
        <v>1326</v>
      </c>
      <c r="AI12" s="19">
        <v>1727</v>
      </c>
      <c r="AJ12" s="19">
        <v>2000</v>
      </c>
      <c r="AK12" s="19">
        <v>2838</v>
      </c>
    </row>
    <row r="13" spans="1:42" x14ac:dyDescent="0.3">
      <c r="A13" s="5" t="s">
        <v>5</v>
      </c>
      <c r="B13" s="6">
        <v>52</v>
      </c>
      <c r="C13" s="6">
        <v>33</v>
      </c>
      <c r="D13" s="6">
        <v>34</v>
      </c>
      <c r="E13" s="6">
        <v>77</v>
      </c>
      <c r="F13" s="6">
        <v>43</v>
      </c>
      <c r="G13" s="6">
        <v>63</v>
      </c>
      <c r="H13" s="6">
        <v>849</v>
      </c>
      <c r="I13" s="6">
        <v>325</v>
      </c>
      <c r="J13" s="6">
        <v>918</v>
      </c>
      <c r="K13" s="6">
        <v>1221</v>
      </c>
      <c r="L13" s="6">
        <v>643</v>
      </c>
      <c r="M13" s="6">
        <v>993</v>
      </c>
      <c r="N13" s="6">
        <v>117</v>
      </c>
      <c r="O13" s="6">
        <v>104</v>
      </c>
      <c r="P13" s="6">
        <v>111</v>
      </c>
      <c r="Q13" s="6">
        <v>117</v>
      </c>
      <c r="R13" s="6">
        <v>110</v>
      </c>
      <c r="S13" s="6">
        <v>127</v>
      </c>
      <c r="T13" s="6">
        <v>2657</v>
      </c>
      <c r="U13" s="6">
        <v>2166</v>
      </c>
      <c r="V13" s="6">
        <v>1808</v>
      </c>
      <c r="W13" s="6">
        <v>2311</v>
      </c>
      <c r="X13" s="6">
        <v>1423</v>
      </c>
      <c r="Y13" s="6">
        <v>2733</v>
      </c>
      <c r="Z13" s="6">
        <v>56</v>
      </c>
      <c r="AA13" s="6">
        <v>96</v>
      </c>
      <c r="AB13" s="6">
        <v>72</v>
      </c>
      <c r="AC13" s="6">
        <v>86</v>
      </c>
      <c r="AD13" s="6">
        <v>127</v>
      </c>
      <c r="AE13" s="6">
        <v>107</v>
      </c>
      <c r="AF13" s="6">
        <v>712</v>
      </c>
      <c r="AG13" s="6">
        <v>2581</v>
      </c>
      <c r="AH13" s="6">
        <v>1174</v>
      </c>
      <c r="AI13" s="6">
        <v>1482</v>
      </c>
      <c r="AJ13" s="6">
        <v>2735</v>
      </c>
      <c r="AK13" s="6">
        <v>2132</v>
      </c>
    </row>
    <row r="14" spans="1:42" x14ac:dyDescent="0.3">
      <c r="A14" s="5" t="s">
        <v>6</v>
      </c>
      <c r="B14" s="6">
        <v>162</v>
      </c>
      <c r="C14" s="6">
        <v>137</v>
      </c>
      <c r="D14" s="6">
        <v>148</v>
      </c>
      <c r="E14" s="6">
        <v>162</v>
      </c>
      <c r="F14" s="6">
        <v>255</v>
      </c>
      <c r="G14" s="6">
        <v>195</v>
      </c>
      <c r="H14" s="6">
        <v>2737</v>
      </c>
      <c r="I14" s="6">
        <v>2814</v>
      </c>
      <c r="J14" s="6">
        <v>2033</v>
      </c>
      <c r="K14" s="6">
        <v>2903</v>
      </c>
      <c r="L14" s="6">
        <v>3609</v>
      </c>
      <c r="M14" s="6">
        <v>2796</v>
      </c>
      <c r="N14" s="6">
        <v>234</v>
      </c>
      <c r="O14" s="6">
        <v>211</v>
      </c>
      <c r="P14" s="6">
        <v>135</v>
      </c>
      <c r="Q14" s="6">
        <v>277</v>
      </c>
      <c r="R14" s="6">
        <v>250</v>
      </c>
      <c r="S14" s="6">
        <v>132</v>
      </c>
      <c r="T14" s="6">
        <v>4980</v>
      </c>
      <c r="U14" s="6">
        <v>5143</v>
      </c>
      <c r="V14" s="6">
        <v>2678</v>
      </c>
      <c r="W14" s="6">
        <v>4801</v>
      </c>
      <c r="X14" s="6">
        <v>4846</v>
      </c>
      <c r="Y14" s="6">
        <v>2186</v>
      </c>
      <c r="Z14" s="6">
        <v>158</v>
      </c>
      <c r="AA14" s="6">
        <v>90</v>
      </c>
      <c r="AB14" s="6">
        <v>110</v>
      </c>
      <c r="AC14" s="6">
        <v>245</v>
      </c>
      <c r="AD14" s="6">
        <v>86</v>
      </c>
      <c r="AE14" s="6">
        <v>152</v>
      </c>
      <c r="AF14" s="6">
        <v>2822</v>
      </c>
      <c r="AG14" s="6">
        <v>1509</v>
      </c>
      <c r="AH14" s="6">
        <v>2318</v>
      </c>
      <c r="AI14" s="6">
        <v>4180</v>
      </c>
      <c r="AJ14" s="6">
        <v>1812</v>
      </c>
      <c r="AK14" s="6">
        <v>2956</v>
      </c>
    </row>
    <row r="15" spans="1:42" x14ac:dyDescent="0.3">
      <c r="A15" s="5" t="s">
        <v>7</v>
      </c>
      <c r="B15" s="22" t="s">
        <v>15</v>
      </c>
      <c r="C15" s="22"/>
      <c r="D15" s="22"/>
      <c r="E15" s="22"/>
      <c r="F15" s="22"/>
      <c r="G15" s="22"/>
      <c r="H15" s="22"/>
      <c r="I15" s="22"/>
      <c r="J15" s="22"/>
      <c r="K15" s="22"/>
      <c r="L15" s="22"/>
      <c r="M15" s="22"/>
      <c r="N15" s="6">
        <v>179</v>
      </c>
      <c r="O15" s="6">
        <v>182</v>
      </c>
      <c r="P15" s="6">
        <v>203</v>
      </c>
      <c r="Q15" s="6">
        <v>136</v>
      </c>
      <c r="R15" s="6">
        <v>147</v>
      </c>
      <c r="S15" s="6">
        <v>194</v>
      </c>
      <c r="T15" s="6">
        <v>3208</v>
      </c>
      <c r="U15" s="6">
        <v>2941</v>
      </c>
      <c r="V15" s="6">
        <v>3223</v>
      </c>
      <c r="W15" s="6">
        <v>2101</v>
      </c>
      <c r="X15" s="6">
        <v>2164</v>
      </c>
      <c r="Y15" s="6">
        <v>3508</v>
      </c>
      <c r="Z15" s="6">
        <v>189</v>
      </c>
      <c r="AA15" s="6">
        <v>50</v>
      </c>
      <c r="AB15" s="6">
        <v>171</v>
      </c>
      <c r="AC15" s="6">
        <v>223</v>
      </c>
      <c r="AD15" s="6">
        <v>57</v>
      </c>
      <c r="AE15" s="6">
        <v>267</v>
      </c>
      <c r="AF15" s="6">
        <v>2815</v>
      </c>
      <c r="AG15" s="6">
        <v>855</v>
      </c>
      <c r="AH15" s="6">
        <v>3386</v>
      </c>
      <c r="AI15" s="6">
        <v>5616</v>
      </c>
      <c r="AJ15" s="6">
        <v>1245</v>
      </c>
      <c r="AK15" s="6">
        <v>6422</v>
      </c>
    </row>
    <row r="16" spans="1:42" ht="18" customHeight="1" x14ac:dyDescent="0.3">
      <c r="A16" s="5" t="s">
        <v>8</v>
      </c>
      <c r="B16" s="22"/>
      <c r="C16" s="22"/>
      <c r="D16" s="22"/>
      <c r="E16" s="22"/>
      <c r="F16" s="22"/>
      <c r="G16" s="22"/>
      <c r="H16" s="22"/>
      <c r="I16" s="22"/>
      <c r="J16" s="22"/>
      <c r="K16" s="22"/>
      <c r="L16" s="22"/>
      <c r="M16" s="22"/>
      <c r="N16" s="6">
        <v>43</v>
      </c>
      <c r="O16" s="6">
        <v>69</v>
      </c>
      <c r="P16" s="6">
        <v>30</v>
      </c>
      <c r="Q16" s="6">
        <v>37</v>
      </c>
      <c r="R16" s="6">
        <v>59</v>
      </c>
      <c r="S16" s="6">
        <v>27</v>
      </c>
      <c r="T16" s="6">
        <v>996</v>
      </c>
      <c r="U16" s="6">
        <v>1449</v>
      </c>
      <c r="V16" s="6">
        <v>977</v>
      </c>
      <c r="W16" s="6">
        <v>744</v>
      </c>
      <c r="X16" s="6">
        <v>1348</v>
      </c>
      <c r="Y16" s="6">
        <v>685</v>
      </c>
      <c r="Z16" s="6">
        <v>81</v>
      </c>
      <c r="AA16" s="6">
        <v>105</v>
      </c>
      <c r="AB16" s="6">
        <v>172</v>
      </c>
      <c r="AC16" s="6">
        <v>112</v>
      </c>
      <c r="AD16" s="6">
        <v>134</v>
      </c>
      <c r="AE16" s="6">
        <v>209</v>
      </c>
      <c r="AF16" s="6">
        <v>1472</v>
      </c>
      <c r="AG16" s="6">
        <v>2932</v>
      </c>
      <c r="AH16" s="6">
        <v>3571</v>
      </c>
      <c r="AI16" s="6">
        <v>1951</v>
      </c>
      <c r="AJ16" s="6">
        <v>3108</v>
      </c>
      <c r="AK16" s="6">
        <v>4218</v>
      </c>
      <c r="AP16" s="16" t="s">
        <v>28</v>
      </c>
    </row>
    <row r="17" spans="1:113" x14ac:dyDescent="0.3">
      <c r="A17" s="2"/>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M17" s="2"/>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Y17" s="2"/>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row>
    <row r="18" spans="1:113" x14ac:dyDescent="0.3">
      <c r="A18" s="38" t="s">
        <v>11</v>
      </c>
      <c r="B18" s="22" t="s">
        <v>16</v>
      </c>
      <c r="C18" s="22"/>
      <c r="D18" s="22"/>
      <c r="E18" s="22"/>
      <c r="F18" s="22"/>
      <c r="G18" s="22"/>
      <c r="H18" s="22"/>
      <c r="I18" s="22"/>
      <c r="J18" s="22"/>
      <c r="K18" s="22"/>
      <c r="L18" s="22"/>
      <c r="M18" s="22"/>
      <c r="N18" s="22" t="s">
        <v>17</v>
      </c>
      <c r="O18" s="22"/>
      <c r="P18" s="22"/>
      <c r="Q18" s="22"/>
      <c r="R18" s="22"/>
      <c r="S18" s="22"/>
      <c r="T18" s="22"/>
      <c r="U18" s="22"/>
      <c r="V18" s="22"/>
      <c r="W18" s="22"/>
      <c r="X18" s="22"/>
      <c r="Y18" s="22"/>
      <c r="Z18" s="22" t="s">
        <v>18</v>
      </c>
      <c r="AA18" s="22"/>
      <c r="AB18" s="22"/>
      <c r="AC18" s="22"/>
      <c r="AD18" s="22"/>
      <c r="AE18" s="22"/>
      <c r="AF18" s="22"/>
      <c r="AG18" s="22"/>
      <c r="AH18" s="22"/>
      <c r="AI18" s="22"/>
      <c r="AJ18" s="22"/>
      <c r="AK18" s="22"/>
      <c r="AM18" s="2"/>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Y18" s="2"/>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row>
    <row r="19" spans="1:113" x14ac:dyDescent="0.3">
      <c r="A19" s="38"/>
      <c r="B19" s="27" t="s">
        <v>0</v>
      </c>
      <c r="C19" s="27"/>
      <c r="D19" s="27"/>
      <c r="E19" s="27"/>
      <c r="F19" s="27"/>
      <c r="G19" s="27"/>
      <c r="H19" s="27" t="s">
        <v>1</v>
      </c>
      <c r="I19" s="27"/>
      <c r="J19" s="27"/>
      <c r="K19" s="27"/>
      <c r="L19" s="27"/>
      <c r="M19" s="27"/>
      <c r="N19" s="27" t="s">
        <v>0</v>
      </c>
      <c r="O19" s="27"/>
      <c r="P19" s="27"/>
      <c r="Q19" s="27"/>
      <c r="R19" s="27"/>
      <c r="S19" s="27"/>
      <c r="T19" s="27" t="s">
        <v>1</v>
      </c>
      <c r="U19" s="27"/>
      <c r="V19" s="27"/>
      <c r="W19" s="27"/>
      <c r="X19" s="27"/>
      <c r="Y19" s="27"/>
      <c r="Z19" s="27" t="s">
        <v>0</v>
      </c>
      <c r="AA19" s="27"/>
      <c r="AB19" s="27"/>
      <c r="AC19" s="27"/>
      <c r="AD19" s="27"/>
      <c r="AE19" s="27"/>
      <c r="AF19" s="27" t="s">
        <v>1</v>
      </c>
      <c r="AG19" s="27"/>
      <c r="AH19" s="27"/>
      <c r="AI19" s="27"/>
      <c r="AJ19" s="27"/>
      <c r="AK19" s="27"/>
      <c r="AM19" s="2"/>
      <c r="BY19" s="2"/>
    </row>
    <row r="20" spans="1:113" x14ac:dyDescent="0.3">
      <c r="A20" s="38"/>
      <c r="B20" s="27" t="s">
        <v>19</v>
      </c>
      <c r="C20" s="27"/>
      <c r="D20" s="27"/>
      <c r="E20" s="27" t="s">
        <v>20</v>
      </c>
      <c r="F20" s="27"/>
      <c r="G20" s="27"/>
      <c r="H20" s="27" t="s">
        <v>19</v>
      </c>
      <c r="I20" s="27"/>
      <c r="J20" s="27"/>
      <c r="K20" s="27" t="s">
        <v>20</v>
      </c>
      <c r="L20" s="27"/>
      <c r="M20" s="27"/>
      <c r="N20" s="27" t="s">
        <v>19</v>
      </c>
      <c r="O20" s="27"/>
      <c r="P20" s="27"/>
      <c r="Q20" s="27" t="s">
        <v>20</v>
      </c>
      <c r="R20" s="27"/>
      <c r="S20" s="27"/>
      <c r="T20" s="27" t="s">
        <v>19</v>
      </c>
      <c r="U20" s="27"/>
      <c r="V20" s="27"/>
      <c r="W20" s="27" t="s">
        <v>20</v>
      </c>
      <c r="X20" s="27"/>
      <c r="Y20" s="27"/>
      <c r="Z20" s="27" t="s">
        <v>19</v>
      </c>
      <c r="AA20" s="27"/>
      <c r="AB20" s="27"/>
      <c r="AC20" s="27" t="s">
        <v>20</v>
      </c>
      <c r="AD20" s="27"/>
      <c r="AE20" s="27"/>
      <c r="AF20" s="27" t="s">
        <v>19</v>
      </c>
      <c r="AG20" s="27"/>
      <c r="AH20" s="27"/>
      <c r="AI20" s="27" t="s">
        <v>20</v>
      </c>
      <c r="AJ20" s="27"/>
      <c r="AK20" s="27"/>
      <c r="CD20" s="25"/>
      <c r="CE20" s="25"/>
      <c r="CF20" s="25"/>
      <c r="CG20" s="25"/>
      <c r="CH20" s="25"/>
      <c r="CI20" s="25"/>
      <c r="CJ20" s="25"/>
      <c r="CK20" s="25"/>
    </row>
    <row r="21" spans="1:113" x14ac:dyDescent="0.3">
      <c r="A21" s="38"/>
      <c r="B21" s="3">
        <v>1</v>
      </c>
      <c r="C21" s="3">
        <v>2</v>
      </c>
      <c r="D21" s="3">
        <v>3</v>
      </c>
      <c r="E21" s="3">
        <v>1</v>
      </c>
      <c r="F21" s="3">
        <v>2</v>
      </c>
      <c r="G21" s="3">
        <v>3</v>
      </c>
      <c r="H21" s="3">
        <v>1</v>
      </c>
      <c r="I21" s="3">
        <v>2</v>
      </c>
      <c r="J21" s="3">
        <v>3</v>
      </c>
      <c r="K21" s="3">
        <v>1</v>
      </c>
      <c r="L21" s="3">
        <v>2</v>
      </c>
      <c r="M21" s="3">
        <v>3</v>
      </c>
      <c r="N21" s="3">
        <v>1</v>
      </c>
      <c r="O21" s="3">
        <v>2</v>
      </c>
      <c r="P21" s="3">
        <v>3</v>
      </c>
      <c r="Q21" s="3">
        <v>1</v>
      </c>
      <c r="R21" s="3">
        <v>2</v>
      </c>
      <c r="S21" s="3">
        <v>3</v>
      </c>
      <c r="T21" s="3">
        <v>1</v>
      </c>
      <c r="U21" s="3">
        <v>2</v>
      </c>
      <c r="V21" s="3">
        <v>3</v>
      </c>
      <c r="W21" s="3">
        <v>1</v>
      </c>
      <c r="X21" s="3">
        <v>2</v>
      </c>
      <c r="Y21" s="3">
        <v>3</v>
      </c>
      <c r="Z21" s="3">
        <v>1</v>
      </c>
      <c r="AA21" s="3">
        <v>2</v>
      </c>
      <c r="AB21" s="3">
        <v>3</v>
      </c>
      <c r="AC21" s="3">
        <v>1</v>
      </c>
      <c r="AD21" s="3">
        <v>2</v>
      </c>
      <c r="AE21" s="3">
        <v>3</v>
      </c>
      <c r="AF21" s="3">
        <v>1</v>
      </c>
      <c r="AG21" s="3">
        <v>2</v>
      </c>
      <c r="AH21" s="3">
        <v>3</v>
      </c>
      <c r="AI21" s="3">
        <v>1</v>
      </c>
      <c r="AJ21" s="3">
        <v>2</v>
      </c>
      <c r="AK21" s="3">
        <v>3</v>
      </c>
      <c r="BZ21" s="23"/>
      <c r="CA21" s="24"/>
      <c r="CD21" s="25"/>
      <c r="CE21" s="25"/>
      <c r="CF21" s="25"/>
      <c r="CG21" s="25"/>
      <c r="CH21" s="25"/>
      <c r="CI21" s="25"/>
      <c r="CJ21" s="25"/>
      <c r="CK21" s="25"/>
    </row>
    <row r="22" spans="1:113" x14ac:dyDescent="0.3">
      <c r="A22" s="5" t="s">
        <v>14</v>
      </c>
      <c r="B22" s="6">
        <v>73</v>
      </c>
      <c r="C22" s="6">
        <v>41</v>
      </c>
      <c r="D22" s="6">
        <v>48</v>
      </c>
      <c r="E22" s="6">
        <v>168</v>
      </c>
      <c r="F22" s="6">
        <v>159</v>
      </c>
      <c r="G22" s="6">
        <v>134</v>
      </c>
      <c r="H22" s="6">
        <v>1422</v>
      </c>
      <c r="I22" s="6">
        <v>737</v>
      </c>
      <c r="J22" s="6">
        <v>845</v>
      </c>
      <c r="K22" s="6">
        <v>3155</v>
      </c>
      <c r="L22" s="6">
        <v>2892</v>
      </c>
      <c r="M22" s="6">
        <v>3093</v>
      </c>
      <c r="N22" s="6">
        <v>61</v>
      </c>
      <c r="O22" s="6">
        <v>167</v>
      </c>
      <c r="P22" s="6">
        <v>127</v>
      </c>
      <c r="Q22" s="6">
        <v>131</v>
      </c>
      <c r="R22" s="6">
        <v>510</v>
      </c>
      <c r="S22" s="6">
        <v>406</v>
      </c>
      <c r="T22" s="6">
        <v>1114</v>
      </c>
      <c r="U22" s="6">
        <v>3278</v>
      </c>
      <c r="V22" s="6">
        <v>2521</v>
      </c>
      <c r="W22" s="6">
        <v>2192</v>
      </c>
      <c r="X22" s="6">
        <v>9378</v>
      </c>
      <c r="Y22" s="6">
        <v>7010</v>
      </c>
      <c r="Z22" s="6">
        <v>73</v>
      </c>
      <c r="AA22" s="6">
        <v>70</v>
      </c>
      <c r="AB22" s="6">
        <v>103</v>
      </c>
      <c r="AC22" s="6">
        <v>166</v>
      </c>
      <c r="AD22" s="6">
        <v>155</v>
      </c>
      <c r="AE22" s="6">
        <v>300</v>
      </c>
      <c r="AF22" s="6">
        <v>1098</v>
      </c>
      <c r="AG22" s="6">
        <v>1177</v>
      </c>
      <c r="AH22" s="6">
        <v>1383</v>
      </c>
      <c r="AI22" s="6">
        <v>3241</v>
      </c>
      <c r="AJ22" s="6">
        <v>2748</v>
      </c>
      <c r="AK22" s="6">
        <v>6386</v>
      </c>
      <c r="BY22" s="4"/>
      <c r="BZ22" s="4"/>
      <c r="CA22" s="4"/>
      <c r="CC22" s="1"/>
      <c r="CD22" s="21"/>
      <c r="CE22" s="21"/>
      <c r="CF22" s="21"/>
      <c r="CG22" s="21"/>
      <c r="CH22" s="21"/>
      <c r="CI22" s="21"/>
      <c r="CJ22" s="21"/>
      <c r="CK22" s="21"/>
    </row>
    <row r="23" spans="1:113" x14ac:dyDescent="0.3">
      <c r="A23" s="5" t="s">
        <v>2</v>
      </c>
      <c r="B23" s="6">
        <v>18</v>
      </c>
      <c r="C23" s="6">
        <v>39</v>
      </c>
      <c r="D23" s="6">
        <v>14</v>
      </c>
      <c r="E23" s="6">
        <v>41</v>
      </c>
      <c r="F23" s="6">
        <v>69</v>
      </c>
      <c r="G23" s="6">
        <v>60</v>
      </c>
      <c r="H23" s="6">
        <v>221</v>
      </c>
      <c r="I23" s="6">
        <v>671</v>
      </c>
      <c r="J23" s="6">
        <v>110</v>
      </c>
      <c r="K23" s="6">
        <v>544</v>
      </c>
      <c r="L23" s="6">
        <v>1044</v>
      </c>
      <c r="M23" s="6">
        <v>982</v>
      </c>
      <c r="N23" s="6">
        <v>64</v>
      </c>
      <c r="O23" s="6">
        <v>15</v>
      </c>
      <c r="P23" s="6">
        <v>62</v>
      </c>
      <c r="Q23" s="6">
        <v>158</v>
      </c>
      <c r="R23" s="6">
        <v>25</v>
      </c>
      <c r="S23" s="6">
        <v>75</v>
      </c>
      <c r="T23" s="6">
        <v>1156</v>
      </c>
      <c r="U23" s="6">
        <v>253</v>
      </c>
      <c r="V23" s="6">
        <v>748</v>
      </c>
      <c r="W23" s="6">
        <v>2923</v>
      </c>
      <c r="X23" s="6">
        <v>322</v>
      </c>
      <c r="Y23" s="6">
        <v>1341</v>
      </c>
      <c r="Z23" s="6">
        <v>27</v>
      </c>
      <c r="AA23" s="6">
        <v>64</v>
      </c>
      <c r="AB23" s="6">
        <v>55</v>
      </c>
      <c r="AC23" s="6">
        <v>66</v>
      </c>
      <c r="AD23" s="6">
        <v>124</v>
      </c>
      <c r="AE23" s="6">
        <v>113</v>
      </c>
      <c r="AF23" s="6">
        <v>415</v>
      </c>
      <c r="AG23" s="6">
        <v>1218</v>
      </c>
      <c r="AH23" s="6">
        <v>1019</v>
      </c>
      <c r="AI23" s="6">
        <v>1393</v>
      </c>
      <c r="AJ23" s="6">
        <v>2060</v>
      </c>
      <c r="AK23" s="6">
        <v>2699</v>
      </c>
      <c r="BT23" s="23"/>
      <c r="BU23" s="24"/>
      <c r="BV23" s="24"/>
      <c r="BW23" s="24"/>
      <c r="BX23" s="24"/>
      <c r="BY23" s="21"/>
      <c r="BZ23" s="1"/>
      <c r="CA23" s="1"/>
      <c r="CC23" s="4"/>
      <c r="CD23" s="1"/>
      <c r="CE23" s="17"/>
      <c r="CF23" s="17"/>
      <c r="CG23" s="17"/>
      <c r="CH23" s="1"/>
      <c r="CI23" s="1"/>
      <c r="CJ23" s="1"/>
      <c r="CK23" s="1"/>
    </row>
    <row r="24" spans="1:113" x14ac:dyDescent="0.3">
      <c r="A24" s="5" t="s">
        <v>3</v>
      </c>
      <c r="B24" s="6">
        <v>70</v>
      </c>
      <c r="C24" s="6">
        <v>65</v>
      </c>
      <c r="D24" s="6">
        <v>39</v>
      </c>
      <c r="E24" s="6">
        <v>100</v>
      </c>
      <c r="F24" s="6">
        <v>117</v>
      </c>
      <c r="G24" s="6">
        <v>75</v>
      </c>
      <c r="H24" s="6">
        <v>1135</v>
      </c>
      <c r="I24" s="6">
        <v>1321</v>
      </c>
      <c r="J24" s="6">
        <v>686</v>
      </c>
      <c r="K24" s="6">
        <v>1907</v>
      </c>
      <c r="L24" s="6">
        <v>2040</v>
      </c>
      <c r="M24" s="6">
        <v>998</v>
      </c>
      <c r="N24" s="6">
        <v>54</v>
      </c>
      <c r="O24" s="6">
        <v>76</v>
      </c>
      <c r="P24" s="6">
        <v>91</v>
      </c>
      <c r="Q24" s="6">
        <v>98</v>
      </c>
      <c r="R24" s="6">
        <v>97</v>
      </c>
      <c r="S24" s="6">
        <v>122</v>
      </c>
      <c r="T24" s="6">
        <v>444</v>
      </c>
      <c r="U24" s="6">
        <v>1487</v>
      </c>
      <c r="V24" s="6">
        <v>1478</v>
      </c>
      <c r="W24" s="6">
        <v>1463</v>
      </c>
      <c r="X24" s="6">
        <v>1669</v>
      </c>
      <c r="Y24" s="6">
        <v>1941</v>
      </c>
      <c r="Z24" s="6">
        <v>59</v>
      </c>
      <c r="AA24" s="6">
        <v>84</v>
      </c>
      <c r="AB24" s="6">
        <v>88</v>
      </c>
      <c r="AC24" s="6">
        <v>100</v>
      </c>
      <c r="AD24" s="6">
        <v>116</v>
      </c>
      <c r="AE24" s="6">
        <v>170</v>
      </c>
      <c r="AF24" s="6">
        <v>675</v>
      </c>
      <c r="AG24" s="6">
        <v>1059</v>
      </c>
      <c r="AH24" s="6">
        <v>1347</v>
      </c>
      <c r="AI24" s="6">
        <v>1706</v>
      </c>
      <c r="AJ24" s="6">
        <v>2030</v>
      </c>
      <c r="AK24" s="6">
        <v>2765</v>
      </c>
      <c r="BT24" s="24"/>
      <c r="BU24" s="24"/>
      <c r="BV24" s="24"/>
      <c r="BW24" s="24"/>
      <c r="BX24" s="24"/>
      <c r="BY24" s="21"/>
      <c r="BZ24" s="26"/>
      <c r="CA24" s="26"/>
      <c r="CC24" s="4"/>
      <c r="CD24" s="1"/>
      <c r="CE24" s="1"/>
      <c r="CF24" s="1"/>
      <c r="CG24" s="1"/>
      <c r="CH24" s="1"/>
      <c r="CI24" s="1"/>
      <c r="CJ24" s="1"/>
      <c r="CK24" s="1"/>
    </row>
    <row r="25" spans="1:113" x14ac:dyDescent="0.3">
      <c r="A25" s="5" t="s">
        <v>4</v>
      </c>
      <c r="B25" s="6">
        <v>41</v>
      </c>
      <c r="C25" s="6">
        <v>38</v>
      </c>
      <c r="D25" s="6">
        <v>34</v>
      </c>
      <c r="E25" s="6">
        <v>70</v>
      </c>
      <c r="F25" s="6">
        <v>57</v>
      </c>
      <c r="G25" s="6">
        <v>60</v>
      </c>
      <c r="H25" s="6">
        <v>597</v>
      </c>
      <c r="I25" s="6">
        <v>656</v>
      </c>
      <c r="J25" s="6">
        <v>785</v>
      </c>
      <c r="K25" s="6">
        <v>1139</v>
      </c>
      <c r="L25" s="6">
        <v>1027</v>
      </c>
      <c r="M25" s="6">
        <v>1410</v>
      </c>
      <c r="N25" s="6">
        <v>77</v>
      </c>
      <c r="O25" s="6">
        <v>82</v>
      </c>
      <c r="P25" s="6">
        <v>71</v>
      </c>
      <c r="Q25" s="6">
        <v>115</v>
      </c>
      <c r="R25" s="6">
        <v>99</v>
      </c>
      <c r="S25" s="6">
        <v>78</v>
      </c>
      <c r="T25" s="6">
        <v>1442</v>
      </c>
      <c r="U25" s="6">
        <v>1595</v>
      </c>
      <c r="V25" s="6">
        <v>1613</v>
      </c>
      <c r="W25" s="6">
        <v>1675</v>
      </c>
      <c r="X25" s="6">
        <v>1731</v>
      </c>
      <c r="Y25" s="6">
        <v>1523</v>
      </c>
      <c r="Z25" s="6">
        <v>72</v>
      </c>
      <c r="AA25" s="6">
        <v>56</v>
      </c>
      <c r="AB25" s="6">
        <v>58</v>
      </c>
      <c r="AC25" s="6">
        <v>112</v>
      </c>
      <c r="AD25" s="6">
        <v>100</v>
      </c>
      <c r="AE25" s="6">
        <v>99</v>
      </c>
      <c r="AF25" s="6">
        <v>1028</v>
      </c>
      <c r="AG25" s="6">
        <v>1020</v>
      </c>
      <c r="AH25" s="6">
        <v>1145</v>
      </c>
      <c r="AI25" s="6">
        <v>2033</v>
      </c>
      <c r="AJ25" s="6">
        <v>2222</v>
      </c>
      <c r="AK25" s="6">
        <v>1589</v>
      </c>
      <c r="AN25" s="11"/>
      <c r="AO25" s="11"/>
      <c r="AP25" s="11"/>
      <c r="AQ25" s="11"/>
      <c r="AR25" s="11"/>
      <c r="AS25" s="11"/>
      <c r="AT25" s="11"/>
      <c r="AU25" s="11"/>
      <c r="AV25" s="11"/>
      <c r="AW25" s="11"/>
      <c r="AX25" s="11"/>
      <c r="AY25" s="11"/>
      <c r="AZ25" s="11"/>
      <c r="BA25" s="11"/>
      <c r="BB25" s="11"/>
      <c r="BC25" s="11"/>
      <c r="BD25" s="11"/>
      <c r="BE25" s="11"/>
      <c r="BF25" s="11"/>
      <c r="BY25" s="21"/>
      <c r="BZ25" s="1"/>
      <c r="CA25" s="1"/>
    </row>
    <row r="26" spans="1:113" x14ac:dyDescent="0.3">
      <c r="A26" s="5" t="s">
        <v>5</v>
      </c>
      <c r="B26" s="6">
        <v>57</v>
      </c>
      <c r="C26" s="6">
        <v>86</v>
      </c>
      <c r="D26" s="6">
        <v>72</v>
      </c>
      <c r="E26" s="6">
        <v>59</v>
      </c>
      <c r="F26" s="6">
        <v>126</v>
      </c>
      <c r="G26" s="6">
        <v>101</v>
      </c>
      <c r="H26" s="6">
        <v>715</v>
      </c>
      <c r="I26" s="6">
        <v>1564</v>
      </c>
      <c r="J26" s="6">
        <v>1654</v>
      </c>
      <c r="K26" s="6">
        <v>787</v>
      </c>
      <c r="L26" s="6">
        <v>3101</v>
      </c>
      <c r="M26" s="6">
        <v>1996</v>
      </c>
      <c r="N26" s="6">
        <v>84</v>
      </c>
      <c r="O26" s="6">
        <v>52</v>
      </c>
      <c r="P26" s="6">
        <v>85</v>
      </c>
      <c r="Q26" s="6">
        <v>127</v>
      </c>
      <c r="R26" s="6">
        <v>65</v>
      </c>
      <c r="S26" s="6">
        <v>106</v>
      </c>
      <c r="T26" s="6">
        <v>1329</v>
      </c>
      <c r="U26" s="6">
        <v>1415</v>
      </c>
      <c r="V26" s="6">
        <v>1465</v>
      </c>
      <c r="W26" s="6">
        <v>2498</v>
      </c>
      <c r="X26" s="6">
        <v>1535</v>
      </c>
      <c r="Y26" s="6">
        <v>1824</v>
      </c>
      <c r="Z26" s="6">
        <v>66</v>
      </c>
      <c r="AA26" s="6">
        <v>86</v>
      </c>
      <c r="AB26" s="6">
        <v>78</v>
      </c>
      <c r="AC26" s="6">
        <v>89</v>
      </c>
      <c r="AD26" s="6">
        <v>131</v>
      </c>
      <c r="AE26" s="6">
        <v>130</v>
      </c>
      <c r="AF26" s="6">
        <v>1159</v>
      </c>
      <c r="AG26" s="6">
        <v>1389</v>
      </c>
      <c r="AH26" s="6">
        <v>1829</v>
      </c>
      <c r="AI26" s="6">
        <v>2057</v>
      </c>
      <c r="AJ26" s="6">
        <v>2626</v>
      </c>
      <c r="AK26" s="6">
        <v>3326</v>
      </c>
      <c r="AN26" s="2"/>
      <c r="AO26" s="2"/>
      <c r="AP26" s="2"/>
      <c r="AQ26" s="2"/>
      <c r="AR26" s="2"/>
      <c r="AS26" s="2"/>
      <c r="AT26" s="2"/>
      <c r="AU26" s="2"/>
      <c r="AV26" s="2"/>
      <c r="AW26" s="2"/>
      <c r="AX26" s="2"/>
      <c r="AY26" s="2"/>
      <c r="AZ26" s="2"/>
      <c r="BA26" s="2"/>
      <c r="BB26" s="2"/>
      <c r="BC26" s="2"/>
      <c r="BD26" s="2"/>
      <c r="BE26" s="2"/>
      <c r="BF26" s="2"/>
      <c r="BY26" s="21"/>
      <c r="BZ26" s="26"/>
      <c r="CA26" s="26"/>
    </row>
    <row r="27" spans="1:113" x14ac:dyDescent="0.3">
      <c r="A27" s="5" t="s">
        <v>6</v>
      </c>
      <c r="B27" s="6">
        <v>202</v>
      </c>
      <c r="C27" s="6">
        <v>152</v>
      </c>
      <c r="D27" s="6">
        <v>208</v>
      </c>
      <c r="E27" s="6">
        <v>259</v>
      </c>
      <c r="F27" s="6">
        <v>249</v>
      </c>
      <c r="G27" s="6">
        <v>276</v>
      </c>
      <c r="H27" s="6">
        <v>3367</v>
      </c>
      <c r="I27" s="6">
        <v>2263</v>
      </c>
      <c r="J27" s="6">
        <v>5249</v>
      </c>
      <c r="K27" s="6">
        <v>4266</v>
      </c>
      <c r="L27" s="6">
        <v>5794</v>
      </c>
      <c r="M27" s="6">
        <v>4690</v>
      </c>
      <c r="N27" s="6">
        <v>49</v>
      </c>
      <c r="O27" s="6">
        <v>145</v>
      </c>
      <c r="P27" s="6">
        <v>113</v>
      </c>
      <c r="Q27" s="6">
        <v>56</v>
      </c>
      <c r="R27" s="6">
        <v>215</v>
      </c>
      <c r="S27" s="6">
        <v>139</v>
      </c>
      <c r="T27" s="6">
        <v>1134</v>
      </c>
      <c r="U27" s="6">
        <v>2693</v>
      </c>
      <c r="V27" s="6">
        <v>3365</v>
      </c>
      <c r="W27" s="6">
        <v>1587</v>
      </c>
      <c r="X27" s="6">
        <v>4707</v>
      </c>
      <c r="Y27" s="6">
        <v>2642</v>
      </c>
      <c r="Z27" s="6">
        <v>173</v>
      </c>
      <c r="AA27" s="6">
        <v>114</v>
      </c>
      <c r="AB27" s="6">
        <v>152</v>
      </c>
      <c r="AC27" s="6">
        <v>234</v>
      </c>
      <c r="AD27" s="6">
        <v>198</v>
      </c>
      <c r="AE27" s="6">
        <v>195</v>
      </c>
      <c r="AF27" s="6">
        <v>3358</v>
      </c>
      <c r="AG27" s="6">
        <v>2552</v>
      </c>
      <c r="AH27" s="6">
        <v>2859</v>
      </c>
      <c r="AI27" s="6">
        <v>5965</v>
      </c>
      <c r="AJ27" s="6">
        <v>4250</v>
      </c>
      <c r="AK27" s="6">
        <v>4176</v>
      </c>
      <c r="AN27" s="2"/>
      <c r="AO27" s="2"/>
      <c r="AP27" s="2"/>
      <c r="AQ27" s="2"/>
      <c r="AR27" s="2"/>
      <c r="AS27" s="2"/>
      <c r="AT27" s="2"/>
      <c r="AU27" s="2"/>
      <c r="AV27" s="2"/>
      <c r="AW27" s="2"/>
      <c r="AX27" s="2"/>
      <c r="AY27" s="2"/>
      <c r="AZ27" s="2"/>
      <c r="BA27" s="2"/>
      <c r="BB27" s="2"/>
      <c r="BC27" s="2"/>
      <c r="BD27" s="2"/>
      <c r="BE27" s="2"/>
      <c r="BF27" s="2"/>
      <c r="BY27" s="21"/>
      <c r="BZ27" s="1"/>
      <c r="CA27" s="1"/>
    </row>
    <row r="28" spans="1:113" x14ac:dyDescent="0.3">
      <c r="A28" s="5" t="s">
        <v>7</v>
      </c>
      <c r="B28" s="22" t="s">
        <v>15</v>
      </c>
      <c r="C28" s="22"/>
      <c r="D28" s="22"/>
      <c r="E28" s="22"/>
      <c r="F28" s="22"/>
      <c r="G28" s="22"/>
      <c r="H28" s="22"/>
      <c r="I28" s="22"/>
      <c r="J28" s="22"/>
      <c r="K28" s="22"/>
      <c r="L28" s="22"/>
      <c r="M28" s="22"/>
      <c r="N28" s="6">
        <v>134</v>
      </c>
      <c r="O28" s="6">
        <v>96</v>
      </c>
      <c r="P28" s="6">
        <v>69</v>
      </c>
      <c r="Q28" s="6">
        <v>110</v>
      </c>
      <c r="R28" s="6">
        <v>92</v>
      </c>
      <c r="S28" s="6">
        <v>73</v>
      </c>
      <c r="T28" s="6">
        <v>3079</v>
      </c>
      <c r="U28" s="6">
        <v>1456</v>
      </c>
      <c r="V28" s="6">
        <v>1174</v>
      </c>
      <c r="W28" s="6">
        <v>2293</v>
      </c>
      <c r="X28" s="6">
        <v>1735</v>
      </c>
      <c r="Y28" s="6">
        <v>1162</v>
      </c>
      <c r="Z28" s="6">
        <v>126</v>
      </c>
      <c r="AA28" s="6">
        <v>111</v>
      </c>
      <c r="AB28" s="6">
        <v>115</v>
      </c>
      <c r="AC28" s="6">
        <v>207</v>
      </c>
      <c r="AD28" s="6">
        <v>174</v>
      </c>
      <c r="AE28" s="6">
        <v>162</v>
      </c>
      <c r="AF28" s="6">
        <v>3108</v>
      </c>
      <c r="AG28" s="6">
        <v>2106</v>
      </c>
      <c r="AH28" s="6">
        <v>2465</v>
      </c>
      <c r="AI28" s="6">
        <v>3808</v>
      </c>
      <c r="AJ28" s="6">
        <v>3133</v>
      </c>
      <c r="AK28" s="6">
        <v>3165</v>
      </c>
      <c r="AN28" s="2"/>
      <c r="AO28" s="4"/>
      <c r="AP28" s="4"/>
      <c r="AQ28" s="4"/>
      <c r="AR28" s="4"/>
      <c r="AS28" s="4"/>
      <c r="AT28" s="4"/>
      <c r="AU28" s="4"/>
      <c r="AV28" s="4"/>
      <c r="AW28" s="4"/>
      <c r="AX28" s="4"/>
      <c r="AY28" s="4"/>
      <c r="AZ28" s="4"/>
      <c r="BA28" s="4"/>
      <c r="BB28" s="4"/>
      <c r="BC28" s="4"/>
      <c r="BD28" s="4"/>
      <c r="BE28" s="4"/>
      <c r="BF28" s="4"/>
      <c r="BY28" s="21"/>
      <c r="BZ28" s="26"/>
      <c r="CA28" s="26"/>
    </row>
    <row r="29" spans="1:113" x14ac:dyDescent="0.3">
      <c r="A29" s="5" t="s">
        <v>8</v>
      </c>
      <c r="B29" s="22"/>
      <c r="C29" s="22"/>
      <c r="D29" s="22"/>
      <c r="E29" s="22"/>
      <c r="F29" s="22"/>
      <c r="G29" s="22"/>
      <c r="H29" s="22"/>
      <c r="I29" s="22"/>
      <c r="J29" s="22"/>
      <c r="K29" s="22"/>
      <c r="L29" s="22"/>
      <c r="M29" s="22"/>
      <c r="N29" s="6">
        <v>36</v>
      </c>
      <c r="O29" s="6">
        <v>66</v>
      </c>
      <c r="P29" s="6">
        <v>57</v>
      </c>
      <c r="Q29" s="6">
        <v>34</v>
      </c>
      <c r="R29" s="6">
        <v>67</v>
      </c>
      <c r="S29" s="6">
        <v>58</v>
      </c>
      <c r="T29" s="6">
        <v>793</v>
      </c>
      <c r="U29" s="6">
        <v>1353</v>
      </c>
      <c r="V29" s="6">
        <v>1368</v>
      </c>
      <c r="W29" s="6">
        <v>768</v>
      </c>
      <c r="X29" s="6">
        <v>1435</v>
      </c>
      <c r="Y29" s="6">
        <v>793</v>
      </c>
      <c r="Z29" s="6">
        <v>290</v>
      </c>
      <c r="AA29" s="6">
        <v>325</v>
      </c>
      <c r="AB29" s="6">
        <v>232</v>
      </c>
      <c r="AC29" s="6">
        <v>331</v>
      </c>
      <c r="AD29" s="6">
        <v>353</v>
      </c>
      <c r="AE29" s="6">
        <v>316</v>
      </c>
      <c r="AF29" s="6">
        <v>6191</v>
      </c>
      <c r="AG29" s="6">
        <v>5164</v>
      </c>
      <c r="AH29" s="6">
        <v>4416</v>
      </c>
      <c r="AI29" s="6">
        <v>8025</v>
      </c>
      <c r="AJ29" s="6">
        <v>8036</v>
      </c>
      <c r="AK29" s="6">
        <v>6621</v>
      </c>
      <c r="AN29" s="4"/>
      <c r="AO29" s="1"/>
      <c r="AP29" s="1"/>
      <c r="AQ29" s="1"/>
      <c r="AR29" s="1"/>
      <c r="AS29" s="1"/>
      <c r="AT29" s="1"/>
      <c r="AU29" s="1"/>
      <c r="AV29" s="1"/>
      <c r="AW29" s="1"/>
      <c r="AX29" s="1"/>
      <c r="AY29" s="1"/>
      <c r="AZ29" s="1"/>
      <c r="BA29" s="1"/>
      <c r="BB29" s="1"/>
      <c r="BC29" s="1"/>
      <c r="BD29" s="1"/>
      <c r="BE29" s="1"/>
      <c r="BF29" s="1"/>
      <c r="BY29" s="21"/>
      <c r="BZ29" s="1"/>
      <c r="CA29" s="1"/>
    </row>
    <row r="30" spans="1:113" x14ac:dyDescent="0.3">
      <c r="AN30" s="4"/>
      <c r="AO30" s="1"/>
      <c r="AP30" s="1"/>
      <c r="AQ30" s="1"/>
      <c r="AR30" s="1"/>
      <c r="AS30" s="1"/>
      <c r="AT30" s="1"/>
      <c r="AU30" s="1"/>
      <c r="AV30" s="1"/>
      <c r="AW30" s="1"/>
      <c r="AX30" s="1"/>
      <c r="AY30" s="1"/>
      <c r="AZ30" s="1"/>
      <c r="BA30" s="1"/>
      <c r="BB30" s="1"/>
      <c r="BC30" s="1"/>
      <c r="BD30" s="1"/>
      <c r="BE30" s="1"/>
      <c r="BF30" s="1"/>
      <c r="BY30" s="21"/>
      <c r="BZ30" s="26"/>
      <c r="CA30" s="26"/>
    </row>
    <row r="31" spans="1:113" x14ac:dyDescent="0.3">
      <c r="A31" s="28" t="s">
        <v>12</v>
      </c>
      <c r="B31" s="22" t="s">
        <v>16</v>
      </c>
      <c r="C31" s="22"/>
      <c r="D31" s="22"/>
      <c r="E31" s="22"/>
      <c r="F31" s="22"/>
      <c r="G31" s="22"/>
      <c r="H31" s="22"/>
      <c r="I31" s="22"/>
      <c r="J31" s="22"/>
      <c r="K31" s="22"/>
      <c r="L31" s="22"/>
      <c r="M31" s="22"/>
      <c r="N31" s="22" t="s">
        <v>17</v>
      </c>
      <c r="O31" s="22"/>
      <c r="P31" s="22"/>
      <c r="Q31" s="22"/>
      <c r="R31" s="22"/>
      <c r="S31" s="22"/>
      <c r="T31" s="22"/>
      <c r="U31" s="22"/>
      <c r="V31" s="22"/>
      <c r="W31" s="22"/>
      <c r="X31" s="22"/>
      <c r="Y31" s="22"/>
      <c r="Z31" s="22" t="s">
        <v>18</v>
      </c>
      <c r="AA31" s="22"/>
      <c r="AB31" s="22"/>
      <c r="AC31" s="22"/>
      <c r="AD31" s="22"/>
      <c r="AE31" s="22"/>
      <c r="AF31" s="22"/>
      <c r="AG31" s="22"/>
      <c r="AH31" s="22"/>
      <c r="AI31" s="22"/>
      <c r="AJ31" s="22"/>
      <c r="AK31" s="22"/>
      <c r="AN31" s="10"/>
      <c r="AO31" s="1"/>
      <c r="AP31" s="1"/>
      <c r="AQ31" s="1"/>
      <c r="AR31" s="1"/>
      <c r="AS31" s="1"/>
      <c r="AT31" s="1"/>
      <c r="AU31" s="1"/>
      <c r="AV31" s="1"/>
      <c r="AW31" s="1"/>
      <c r="AX31" s="1"/>
      <c r="AY31" s="1"/>
      <c r="AZ31" s="1"/>
      <c r="BA31" s="1"/>
      <c r="BB31" s="1"/>
      <c r="BC31" s="1"/>
      <c r="BD31" s="1"/>
      <c r="BE31" s="1"/>
      <c r="BF31" s="1"/>
      <c r="BY31" s="21"/>
      <c r="BZ31" s="1"/>
      <c r="CA31" s="1"/>
    </row>
    <row r="32" spans="1:113" x14ac:dyDescent="0.3">
      <c r="A32" s="28"/>
      <c r="B32" s="27" t="s">
        <v>0</v>
      </c>
      <c r="C32" s="27"/>
      <c r="D32" s="27"/>
      <c r="E32" s="27"/>
      <c r="F32" s="27"/>
      <c r="G32" s="27"/>
      <c r="H32" s="27" t="s">
        <v>1</v>
      </c>
      <c r="I32" s="27"/>
      <c r="J32" s="27"/>
      <c r="K32" s="27"/>
      <c r="L32" s="27"/>
      <c r="M32" s="27"/>
      <c r="N32" s="27" t="s">
        <v>0</v>
      </c>
      <c r="O32" s="27"/>
      <c r="P32" s="27"/>
      <c r="Q32" s="27"/>
      <c r="R32" s="27"/>
      <c r="S32" s="27"/>
      <c r="T32" s="27" t="s">
        <v>1</v>
      </c>
      <c r="U32" s="27"/>
      <c r="V32" s="27"/>
      <c r="W32" s="27"/>
      <c r="X32" s="27"/>
      <c r="Y32" s="27"/>
      <c r="Z32" s="27" t="s">
        <v>0</v>
      </c>
      <c r="AA32" s="27"/>
      <c r="AB32" s="27"/>
      <c r="AC32" s="27"/>
      <c r="AD32" s="27"/>
      <c r="AE32" s="27"/>
      <c r="AF32" s="27" t="s">
        <v>1</v>
      </c>
      <c r="AG32" s="27"/>
      <c r="AH32" s="27"/>
      <c r="AI32" s="27"/>
      <c r="AJ32" s="27"/>
      <c r="AK32" s="27"/>
      <c r="AN32" s="4"/>
      <c r="AO32" s="1"/>
      <c r="AP32" s="1"/>
      <c r="AQ32" s="1"/>
      <c r="AR32" s="1"/>
      <c r="AS32" s="1"/>
      <c r="AT32" s="1"/>
      <c r="AU32" s="1"/>
      <c r="AV32" s="1"/>
      <c r="AW32" s="1"/>
      <c r="AX32" s="1"/>
      <c r="AY32" s="1"/>
      <c r="AZ32" s="1"/>
      <c r="BA32" s="1"/>
      <c r="BB32" s="1"/>
      <c r="BC32" s="1"/>
      <c r="BD32" s="1"/>
      <c r="BE32" s="1"/>
      <c r="BF32" s="1"/>
      <c r="BY32" s="21"/>
      <c r="BZ32" s="26"/>
      <c r="CA32" s="26"/>
    </row>
    <row r="33" spans="1:89" x14ac:dyDescent="0.3">
      <c r="A33" s="28"/>
      <c r="B33" s="27" t="s">
        <v>19</v>
      </c>
      <c r="C33" s="27"/>
      <c r="D33" s="27"/>
      <c r="E33" s="27" t="s">
        <v>20</v>
      </c>
      <c r="F33" s="27"/>
      <c r="G33" s="27"/>
      <c r="H33" s="27" t="s">
        <v>19</v>
      </c>
      <c r="I33" s="27"/>
      <c r="J33" s="27"/>
      <c r="K33" s="27" t="s">
        <v>20</v>
      </c>
      <c r="L33" s="27"/>
      <c r="M33" s="27"/>
      <c r="N33" s="27" t="s">
        <v>19</v>
      </c>
      <c r="O33" s="27"/>
      <c r="P33" s="27"/>
      <c r="Q33" s="27" t="s">
        <v>20</v>
      </c>
      <c r="R33" s="27"/>
      <c r="S33" s="27"/>
      <c r="T33" s="27" t="s">
        <v>19</v>
      </c>
      <c r="U33" s="27"/>
      <c r="V33" s="27"/>
      <c r="W33" s="27" t="s">
        <v>20</v>
      </c>
      <c r="X33" s="27"/>
      <c r="Y33" s="27"/>
      <c r="Z33" s="27" t="s">
        <v>19</v>
      </c>
      <c r="AA33" s="27"/>
      <c r="AB33" s="27"/>
      <c r="AC33" s="27" t="s">
        <v>20</v>
      </c>
      <c r="AD33" s="27"/>
      <c r="AE33" s="27"/>
      <c r="AF33" s="27" t="s">
        <v>19</v>
      </c>
      <c r="AG33" s="27"/>
      <c r="AH33" s="27"/>
      <c r="AI33" s="27" t="s">
        <v>20</v>
      </c>
      <c r="AJ33" s="27"/>
      <c r="AK33" s="27"/>
      <c r="AN33" s="4"/>
      <c r="AO33" s="1"/>
      <c r="AP33" s="1"/>
      <c r="AQ33" s="1"/>
      <c r="AR33" s="1"/>
      <c r="AS33" s="1"/>
      <c r="AT33" s="1"/>
      <c r="AU33" s="1"/>
      <c r="AV33" s="1"/>
      <c r="AW33" s="1"/>
      <c r="AX33" s="1"/>
      <c r="AY33" s="1"/>
      <c r="AZ33" s="1"/>
      <c r="BA33" s="1"/>
      <c r="BB33" s="1"/>
      <c r="BC33" s="1"/>
      <c r="BD33" s="1"/>
      <c r="BE33" s="1"/>
      <c r="BF33" s="1"/>
      <c r="BY33" s="21"/>
      <c r="BZ33" s="1"/>
      <c r="CA33" s="1"/>
    </row>
    <row r="34" spans="1:89" x14ac:dyDescent="0.3">
      <c r="A34" s="28"/>
      <c r="B34" s="3">
        <v>1</v>
      </c>
      <c r="C34" s="3">
        <v>2</v>
      </c>
      <c r="D34" s="3">
        <v>3</v>
      </c>
      <c r="E34" s="3">
        <v>1</v>
      </c>
      <c r="F34" s="3">
        <v>2</v>
      </c>
      <c r="G34" s="3">
        <v>3</v>
      </c>
      <c r="H34" s="3">
        <v>1</v>
      </c>
      <c r="I34" s="3">
        <v>2</v>
      </c>
      <c r="J34" s="3">
        <v>3</v>
      </c>
      <c r="K34" s="3">
        <v>1</v>
      </c>
      <c r="L34" s="3">
        <v>2</v>
      </c>
      <c r="M34" s="3">
        <v>3</v>
      </c>
      <c r="N34" s="3">
        <v>1</v>
      </c>
      <c r="O34" s="3">
        <v>2</v>
      </c>
      <c r="P34" s="3">
        <v>3</v>
      </c>
      <c r="Q34" s="3">
        <v>1</v>
      </c>
      <c r="R34" s="3">
        <v>2</v>
      </c>
      <c r="S34" s="3">
        <v>3</v>
      </c>
      <c r="T34" s="3">
        <v>1</v>
      </c>
      <c r="U34" s="3">
        <v>2</v>
      </c>
      <c r="V34" s="3">
        <v>3</v>
      </c>
      <c r="W34" s="3">
        <v>1</v>
      </c>
      <c r="X34" s="3">
        <v>2</v>
      </c>
      <c r="Y34" s="3">
        <v>3</v>
      </c>
      <c r="Z34" s="3">
        <v>1</v>
      </c>
      <c r="AA34" s="3">
        <v>2</v>
      </c>
      <c r="AB34" s="3">
        <v>3</v>
      </c>
      <c r="AC34" s="3">
        <v>1</v>
      </c>
      <c r="AD34" s="3">
        <v>2</v>
      </c>
      <c r="AE34" s="3">
        <v>3</v>
      </c>
      <c r="AF34" s="3">
        <v>1</v>
      </c>
      <c r="AG34" s="3">
        <v>2</v>
      </c>
      <c r="AH34" s="3">
        <v>3</v>
      </c>
      <c r="AI34" s="3">
        <v>1</v>
      </c>
      <c r="AJ34" s="3">
        <v>2</v>
      </c>
      <c r="AK34" s="3">
        <v>3</v>
      </c>
      <c r="AN34" s="4"/>
      <c r="AO34" s="1"/>
      <c r="AP34" s="1"/>
      <c r="AQ34" s="1"/>
      <c r="AR34" s="1"/>
      <c r="AS34" s="1"/>
      <c r="AT34" s="1"/>
      <c r="AU34" s="1"/>
      <c r="AV34" s="1"/>
      <c r="AW34" s="1"/>
      <c r="AX34" s="1"/>
      <c r="AY34" s="1"/>
      <c r="AZ34" s="1"/>
      <c r="BA34" s="1"/>
      <c r="BB34" s="1"/>
      <c r="BC34" s="1"/>
      <c r="BD34" s="1"/>
      <c r="BE34" s="1"/>
      <c r="BF34" s="1"/>
      <c r="BY34" s="21"/>
      <c r="BZ34" s="26"/>
      <c r="CA34" s="26"/>
    </row>
    <row r="35" spans="1:89" x14ac:dyDescent="0.3">
      <c r="A35" s="5" t="s">
        <v>14</v>
      </c>
      <c r="B35" s="6">
        <v>116</v>
      </c>
      <c r="C35" s="6">
        <v>151</v>
      </c>
      <c r="D35" s="6">
        <v>138</v>
      </c>
      <c r="E35" s="6">
        <v>358</v>
      </c>
      <c r="F35" s="6">
        <v>387</v>
      </c>
      <c r="G35" s="6">
        <v>418</v>
      </c>
      <c r="H35" s="6">
        <v>2286</v>
      </c>
      <c r="I35" s="6">
        <v>3326</v>
      </c>
      <c r="J35" s="6">
        <v>3409</v>
      </c>
      <c r="K35" s="6">
        <v>7223</v>
      </c>
      <c r="L35" s="6">
        <v>8534</v>
      </c>
      <c r="M35" s="6">
        <v>9175</v>
      </c>
      <c r="N35" s="6">
        <v>111</v>
      </c>
      <c r="O35" s="6">
        <v>100</v>
      </c>
      <c r="P35" s="6">
        <v>113</v>
      </c>
      <c r="Q35" s="6">
        <v>310</v>
      </c>
      <c r="R35" s="6">
        <v>231</v>
      </c>
      <c r="S35" s="6">
        <v>364</v>
      </c>
      <c r="T35" s="6">
        <v>1801</v>
      </c>
      <c r="U35" s="6">
        <v>1268</v>
      </c>
      <c r="V35" s="6">
        <v>1903</v>
      </c>
      <c r="W35" s="6">
        <v>6371</v>
      </c>
      <c r="X35" s="6">
        <v>4728</v>
      </c>
      <c r="Y35" s="6">
        <v>6785</v>
      </c>
      <c r="Z35" s="6">
        <v>181</v>
      </c>
      <c r="AA35" s="6">
        <v>172</v>
      </c>
      <c r="AB35" s="6">
        <v>68</v>
      </c>
      <c r="AC35" s="6">
        <v>428</v>
      </c>
      <c r="AD35" s="6">
        <v>384</v>
      </c>
      <c r="AE35" s="6">
        <v>172</v>
      </c>
      <c r="AF35" s="6">
        <v>2810</v>
      </c>
      <c r="AG35" s="6">
        <v>2435</v>
      </c>
      <c r="AH35" s="6">
        <v>1627</v>
      </c>
      <c r="AI35" s="6">
        <v>10107</v>
      </c>
      <c r="AJ35" s="6">
        <v>8946</v>
      </c>
      <c r="AK35" s="6">
        <v>3609</v>
      </c>
      <c r="AN35" s="4"/>
      <c r="AO35" s="1"/>
      <c r="AP35" s="1"/>
      <c r="AQ35" s="1"/>
      <c r="AR35" s="1"/>
      <c r="AS35" s="1"/>
      <c r="AT35" s="1"/>
      <c r="AU35" s="1"/>
      <c r="AV35" s="1"/>
      <c r="AW35" s="1"/>
      <c r="AX35" s="1"/>
      <c r="AY35" s="1"/>
      <c r="AZ35" s="1"/>
      <c r="BA35" s="1"/>
      <c r="BB35" s="1"/>
      <c r="BC35" s="1"/>
      <c r="BD35" s="1"/>
      <c r="BE35" s="1"/>
      <c r="BF35" s="1"/>
      <c r="BY35" s="21"/>
      <c r="BZ35" s="1"/>
      <c r="CA35" s="1"/>
    </row>
    <row r="36" spans="1:89" x14ac:dyDescent="0.3">
      <c r="A36" s="5" t="s">
        <v>2</v>
      </c>
      <c r="B36" s="6">
        <v>39</v>
      </c>
      <c r="C36" s="6">
        <v>55</v>
      </c>
      <c r="D36" s="6">
        <v>44</v>
      </c>
      <c r="E36" s="6">
        <v>68</v>
      </c>
      <c r="F36" s="6">
        <v>114</v>
      </c>
      <c r="G36" s="6">
        <v>111</v>
      </c>
      <c r="H36" s="6">
        <v>529</v>
      </c>
      <c r="I36" s="6">
        <v>835</v>
      </c>
      <c r="J36" s="6">
        <v>705</v>
      </c>
      <c r="K36" s="6">
        <v>1163</v>
      </c>
      <c r="L36" s="6">
        <v>1621</v>
      </c>
      <c r="M36" s="6">
        <v>1960</v>
      </c>
      <c r="N36" s="6">
        <v>67</v>
      </c>
      <c r="O36" s="6">
        <v>43</v>
      </c>
      <c r="P36" s="6">
        <v>67</v>
      </c>
      <c r="Q36" s="6">
        <v>94</v>
      </c>
      <c r="R36" s="6">
        <v>63</v>
      </c>
      <c r="S36" s="6">
        <v>80</v>
      </c>
      <c r="T36" s="6">
        <v>1112</v>
      </c>
      <c r="U36" s="6">
        <v>671</v>
      </c>
      <c r="V36" s="6">
        <v>950</v>
      </c>
      <c r="W36" s="6">
        <v>1484</v>
      </c>
      <c r="X36" s="6">
        <v>1135</v>
      </c>
      <c r="Y36" s="6">
        <v>1450</v>
      </c>
      <c r="Z36" s="6">
        <v>54</v>
      </c>
      <c r="AA36" s="6">
        <v>65</v>
      </c>
      <c r="AB36" s="6">
        <v>69</v>
      </c>
      <c r="AC36" s="6">
        <v>107</v>
      </c>
      <c r="AD36" s="6">
        <v>119</v>
      </c>
      <c r="AE36" s="6">
        <v>117</v>
      </c>
      <c r="AF36" s="6">
        <v>986</v>
      </c>
      <c r="AG36" s="6">
        <v>1509</v>
      </c>
      <c r="AH36" s="6">
        <v>1200</v>
      </c>
      <c r="AI36" s="6">
        <v>1872</v>
      </c>
      <c r="AJ36" s="6">
        <v>2660</v>
      </c>
      <c r="AK36" s="6">
        <v>2049</v>
      </c>
      <c r="AN36" s="4"/>
      <c r="AO36" s="1"/>
      <c r="AP36" s="1"/>
      <c r="AQ36" s="1"/>
      <c r="AR36" s="1"/>
      <c r="AS36" s="1"/>
      <c r="AT36" s="1"/>
      <c r="AU36" s="1"/>
      <c r="AV36" s="1"/>
      <c r="AW36" s="1"/>
      <c r="AX36" s="1"/>
      <c r="AY36" s="1"/>
      <c r="AZ36" s="1"/>
      <c r="BA36" s="1"/>
      <c r="BB36" s="1"/>
      <c r="BC36" s="1"/>
      <c r="BD36" s="1"/>
      <c r="BE36" s="1"/>
      <c r="BF36" s="1"/>
      <c r="BY36" s="21"/>
      <c r="BZ36" s="26"/>
      <c r="CA36" s="26"/>
    </row>
    <row r="37" spans="1:89" x14ac:dyDescent="0.3">
      <c r="A37" s="5" t="s">
        <v>3</v>
      </c>
      <c r="B37" s="6">
        <v>61</v>
      </c>
      <c r="C37" s="6">
        <v>20</v>
      </c>
      <c r="D37" s="6">
        <v>49</v>
      </c>
      <c r="E37" s="6">
        <v>91</v>
      </c>
      <c r="F37" s="6">
        <v>45</v>
      </c>
      <c r="G37" s="6">
        <v>79</v>
      </c>
      <c r="H37" s="6">
        <v>756</v>
      </c>
      <c r="I37" s="6">
        <v>270</v>
      </c>
      <c r="J37" s="6">
        <v>1108</v>
      </c>
      <c r="K37" s="6">
        <v>1388</v>
      </c>
      <c r="L37" s="6">
        <v>810</v>
      </c>
      <c r="M37" s="6">
        <v>1304</v>
      </c>
      <c r="N37" s="6">
        <v>35</v>
      </c>
      <c r="O37" s="6">
        <v>38</v>
      </c>
      <c r="P37" s="6">
        <v>17</v>
      </c>
      <c r="Q37" s="6">
        <v>47</v>
      </c>
      <c r="R37" s="6">
        <v>39</v>
      </c>
      <c r="S37" s="6">
        <v>21</v>
      </c>
      <c r="T37" s="6">
        <v>709</v>
      </c>
      <c r="U37" s="6">
        <v>617</v>
      </c>
      <c r="V37" s="6">
        <v>295</v>
      </c>
      <c r="W37" s="6">
        <v>869</v>
      </c>
      <c r="X37" s="6">
        <v>599</v>
      </c>
      <c r="Y37" s="6">
        <v>352</v>
      </c>
      <c r="Z37" s="6">
        <v>57</v>
      </c>
      <c r="AA37" s="6">
        <v>48</v>
      </c>
      <c r="AB37" s="6">
        <v>32</v>
      </c>
      <c r="AC37" s="6">
        <v>112</v>
      </c>
      <c r="AD37" s="6">
        <v>109</v>
      </c>
      <c r="AE37" s="6">
        <v>78</v>
      </c>
      <c r="AF37" s="6">
        <v>896</v>
      </c>
      <c r="AG37" s="6">
        <v>979</v>
      </c>
      <c r="AH37" s="6">
        <v>481</v>
      </c>
      <c r="AI37" s="6">
        <v>2388</v>
      </c>
      <c r="AJ37" s="6">
        <v>2018</v>
      </c>
      <c r="AK37" s="6">
        <v>1239</v>
      </c>
      <c r="BY37" s="21"/>
      <c r="BZ37" s="1"/>
      <c r="CA37" s="1"/>
    </row>
    <row r="38" spans="1:89" x14ac:dyDescent="0.3">
      <c r="A38" s="5" t="s">
        <v>4</v>
      </c>
      <c r="B38" s="6">
        <v>53</v>
      </c>
      <c r="C38" s="6">
        <v>43</v>
      </c>
      <c r="D38" s="6">
        <v>27</v>
      </c>
      <c r="E38" s="6">
        <v>71</v>
      </c>
      <c r="F38" s="6">
        <v>63</v>
      </c>
      <c r="G38" s="6">
        <v>45</v>
      </c>
      <c r="H38" s="6">
        <v>887</v>
      </c>
      <c r="I38" s="6">
        <v>576</v>
      </c>
      <c r="J38" s="6">
        <v>552</v>
      </c>
      <c r="K38" s="6">
        <v>1546</v>
      </c>
      <c r="L38" s="6">
        <v>1056</v>
      </c>
      <c r="M38" s="6">
        <v>862</v>
      </c>
      <c r="N38" s="6">
        <v>53</v>
      </c>
      <c r="O38" s="6">
        <v>31</v>
      </c>
      <c r="P38" s="6">
        <v>104</v>
      </c>
      <c r="Q38" s="6">
        <v>69</v>
      </c>
      <c r="R38" s="6">
        <v>46</v>
      </c>
      <c r="S38" s="6">
        <v>121</v>
      </c>
      <c r="T38" s="6">
        <v>937</v>
      </c>
      <c r="U38" s="6">
        <v>515</v>
      </c>
      <c r="V38" s="6">
        <v>2163</v>
      </c>
      <c r="W38" s="6">
        <v>932</v>
      </c>
      <c r="X38" s="6">
        <v>872</v>
      </c>
      <c r="Y38" s="6">
        <v>2352</v>
      </c>
      <c r="Z38" s="6">
        <v>35</v>
      </c>
      <c r="AA38" s="6">
        <v>38</v>
      </c>
      <c r="AB38" s="6">
        <v>58</v>
      </c>
      <c r="AC38" s="6">
        <v>67</v>
      </c>
      <c r="AD38" s="6">
        <v>64</v>
      </c>
      <c r="AE38" s="6">
        <v>132</v>
      </c>
      <c r="AF38" s="6">
        <v>480</v>
      </c>
      <c r="AG38" s="6">
        <v>885</v>
      </c>
      <c r="AH38" s="6">
        <v>1068</v>
      </c>
      <c r="AI38" s="6">
        <v>1003</v>
      </c>
      <c r="AJ38" s="6">
        <v>1213</v>
      </c>
      <c r="AK38" s="6">
        <v>2595</v>
      </c>
      <c r="BY38" s="21"/>
      <c r="BZ38" s="26"/>
      <c r="CA38" s="26"/>
    </row>
    <row r="39" spans="1:89" x14ac:dyDescent="0.3">
      <c r="A39" s="5" t="s">
        <v>5</v>
      </c>
      <c r="B39" s="6">
        <v>90</v>
      </c>
      <c r="C39" s="6">
        <v>48</v>
      </c>
      <c r="D39" s="6">
        <v>52</v>
      </c>
      <c r="E39" s="6">
        <v>98</v>
      </c>
      <c r="F39" s="6">
        <v>76</v>
      </c>
      <c r="G39" s="6">
        <v>69</v>
      </c>
      <c r="H39" s="6">
        <v>2268</v>
      </c>
      <c r="I39" s="6">
        <v>827</v>
      </c>
      <c r="J39" s="6">
        <v>1030</v>
      </c>
      <c r="K39" s="6">
        <v>1854</v>
      </c>
      <c r="L39" s="6">
        <v>1427</v>
      </c>
      <c r="M39" s="6">
        <v>1728</v>
      </c>
      <c r="N39" s="6">
        <v>52</v>
      </c>
      <c r="O39" s="6">
        <v>87</v>
      </c>
      <c r="P39" s="6">
        <v>79</v>
      </c>
      <c r="Q39" s="6">
        <v>44</v>
      </c>
      <c r="R39" s="6">
        <v>99</v>
      </c>
      <c r="S39" s="6">
        <v>103</v>
      </c>
      <c r="T39" s="6">
        <v>1075</v>
      </c>
      <c r="U39" s="6">
        <v>2218</v>
      </c>
      <c r="V39" s="6">
        <v>1601</v>
      </c>
      <c r="W39" s="6">
        <v>911</v>
      </c>
      <c r="X39" s="6">
        <v>1987</v>
      </c>
      <c r="Y39" s="6">
        <v>1536</v>
      </c>
      <c r="Z39" s="6">
        <v>70</v>
      </c>
      <c r="AA39" s="6">
        <v>92</v>
      </c>
      <c r="AB39" s="6">
        <v>92</v>
      </c>
      <c r="AC39" s="6">
        <v>134</v>
      </c>
      <c r="AD39" s="6">
        <v>140</v>
      </c>
      <c r="AE39" s="6">
        <v>153</v>
      </c>
      <c r="AF39" s="6">
        <v>1238</v>
      </c>
      <c r="AG39" s="6">
        <v>1400</v>
      </c>
      <c r="AH39" s="6">
        <v>1445</v>
      </c>
      <c r="AI39" s="6">
        <v>2668</v>
      </c>
      <c r="AJ39" s="6">
        <v>3714</v>
      </c>
      <c r="AK39" s="6">
        <v>3773</v>
      </c>
      <c r="AN39" s="11"/>
      <c r="AO39" s="11"/>
      <c r="AP39" s="11"/>
      <c r="AQ39" s="11"/>
      <c r="AR39" s="11"/>
      <c r="AS39" s="11"/>
      <c r="AT39" s="11"/>
      <c r="AU39" s="11"/>
      <c r="AV39" s="11"/>
      <c r="AW39" s="11"/>
      <c r="AX39" s="11"/>
      <c r="AY39" s="11"/>
      <c r="AZ39" s="11"/>
      <c r="BA39" s="11"/>
      <c r="BB39" s="11"/>
      <c r="BC39" s="11"/>
      <c r="BD39" s="11"/>
    </row>
    <row r="40" spans="1:89" x14ac:dyDescent="0.3">
      <c r="A40" s="5" t="s">
        <v>6</v>
      </c>
      <c r="B40" s="6">
        <v>59</v>
      </c>
      <c r="C40" s="6">
        <v>94</v>
      </c>
      <c r="D40" s="6">
        <v>52</v>
      </c>
      <c r="E40" s="6">
        <v>85</v>
      </c>
      <c r="F40" s="6">
        <v>131</v>
      </c>
      <c r="G40" s="6">
        <v>66</v>
      </c>
      <c r="H40" s="6">
        <v>938</v>
      </c>
      <c r="I40" s="6">
        <v>2025</v>
      </c>
      <c r="J40" s="6">
        <v>955</v>
      </c>
      <c r="K40" s="6">
        <v>1150</v>
      </c>
      <c r="L40" s="6">
        <v>2598</v>
      </c>
      <c r="M40" s="6">
        <v>1295</v>
      </c>
      <c r="N40" s="6">
        <v>110</v>
      </c>
      <c r="O40" s="6">
        <v>62</v>
      </c>
      <c r="P40" s="6">
        <v>53</v>
      </c>
      <c r="Q40" s="6">
        <v>120</v>
      </c>
      <c r="R40" s="6">
        <v>56</v>
      </c>
      <c r="S40" s="6">
        <v>36</v>
      </c>
      <c r="T40" s="6">
        <v>2189</v>
      </c>
      <c r="U40" s="6">
        <v>1287</v>
      </c>
      <c r="V40" s="6">
        <v>887</v>
      </c>
      <c r="W40" s="6">
        <v>2693</v>
      </c>
      <c r="X40" s="6">
        <v>689</v>
      </c>
      <c r="Y40" s="6">
        <v>896</v>
      </c>
      <c r="Z40" s="6">
        <v>147</v>
      </c>
      <c r="AA40" s="6">
        <v>128</v>
      </c>
      <c r="AB40" s="6">
        <v>138</v>
      </c>
      <c r="AC40" s="6">
        <v>143</v>
      </c>
      <c r="AD40" s="6">
        <v>144</v>
      </c>
      <c r="AE40" s="6">
        <v>206</v>
      </c>
      <c r="AF40" s="6">
        <v>3134</v>
      </c>
      <c r="AG40" s="6">
        <v>3315</v>
      </c>
      <c r="AH40" s="6">
        <v>3347</v>
      </c>
      <c r="AI40" s="6">
        <v>2715</v>
      </c>
      <c r="AJ40" s="6">
        <v>3568</v>
      </c>
      <c r="AK40" s="6">
        <v>5390</v>
      </c>
    </row>
    <row r="41" spans="1:89" x14ac:dyDescent="0.3">
      <c r="A41" s="5" t="s">
        <v>7</v>
      </c>
      <c r="B41" s="22" t="s">
        <v>15</v>
      </c>
      <c r="C41" s="22"/>
      <c r="D41" s="22"/>
      <c r="E41" s="22"/>
      <c r="F41" s="22"/>
      <c r="G41" s="22"/>
      <c r="H41" s="22"/>
      <c r="I41" s="22"/>
      <c r="J41" s="22"/>
      <c r="K41" s="22"/>
      <c r="L41" s="22"/>
      <c r="M41" s="22"/>
      <c r="N41" s="6">
        <v>72</v>
      </c>
      <c r="O41" s="6">
        <v>38</v>
      </c>
      <c r="P41" s="6">
        <v>48</v>
      </c>
      <c r="Q41" s="6">
        <v>70</v>
      </c>
      <c r="R41" s="6">
        <v>36</v>
      </c>
      <c r="S41" s="6">
        <v>41</v>
      </c>
      <c r="T41" s="6">
        <v>2228</v>
      </c>
      <c r="U41" s="6">
        <v>826</v>
      </c>
      <c r="V41" s="6">
        <v>956</v>
      </c>
      <c r="W41" s="6">
        <v>2153</v>
      </c>
      <c r="X41" s="6">
        <v>819</v>
      </c>
      <c r="Y41" s="6">
        <v>1024</v>
      </c>
      <c r="Z41" s="6">
        <v>96</v>
      </c>
      <c r="AA41" s="6">
        <v>89</v>
      </c>
      <c r="AB41" s="6">
        <v>91</v>
      </c>
      <c r="AC41" s="6">
        <v>119</v>
      </c>
      <c r="AD41" s="6">
        <v>115</v>
      </c>
      <c r="AE41" s="6">
        <v>127</v>
      </c>
      <c r="AF41" s="6">
        <v>1910</v>
      </c>
      <c r="AG41" s="6">
        <v>1683</v>
      </c>
      <c r="AH41" s="6">
        <v>1405</v>
      </c>
      <c r="AI41" s="6">
        <v>2616</v>
      </c>
      <c r="AJ41" s="6">
        <v>2273</v>
      </c>
      <c r="AK41" s="6">
        <v>1781</v>
      </c>
    </row>
    <row r="42" spans="1:89" x14ac:dyDescent="0.3">
      <c r="A42" s="5" t="s">
        <v>8</v>
      </c>
      <c r="B42" s="22"/>
      <c r="C42" s="22"/>
      <c r="D42" s="22"/>
      <c r="E42" s="22"/>
      <c r="F42" s="22"/>
      <c r="G42" s="22"/>
      <c r="H42" s="22"/>
      <c r="I42" s="22"/>
      <c r="J42" s="22"/>
      <c r="K42" s="22"/>
      <c r="L42" s="22"/>
      <c r="M42" s="22"/>
      <c r="N42" s="6">
        <v>41</v>
      </c>
      <c r="O42" s="6">
        <v>39</v>
      </c>
      <c r="P42" s="6">
        <v>29</v>
      </c>
      <c r="Q42" s="6">
        <v>31</v>
      </c>
      <c r="R42" s="6">
        <v>26</v>
      </c>
      <c r="S42" s="6">
        <v>25</v>
      </c>
      <c r="T42" s="6">
        <v>1190</v>
      </c>
      <c r="U42" s="6">
        <v>893</v>
      </c>
      <c r="V42" s="6">
        <v>588</v>
      </c>
      <c r="W42" s="6">
        <v>514</v>
      </c>
      <c r="X42" s="6">
        <v>430</v>
      </c>
      <c r="Y42" s="6">
        <v>440</v>
      </c>
      <c r="Z42" s="6">
        <v>166</v>
      </c>
      <c r="AA42" s="6">
        <v>138</v>
      </c>
      <c r="AB42" s="6">
        <v>128</v>
      </c>
      <c r="AC42" s="6">
        <v>193</v>
      </c>
      <c r="AD42" s="6">
        <v>146</v>
      </c>
      <c r="AE42" s="6">
        <v>113</v>
      </c>
      <c r="AF42" s="6">
        <v>3842</v>
      </c>
      <c r="AG42" s="6">
        <v>2393</v>
      </c>
      <c r="AH42" s="6">
        <v>3131</v>
      </c>
      <c r="AI42" s="6">
        <v>2516</v>
      </c>
      <c r="AJ42" s="6">
        <v>2967</v>
      </c>
      <c r="AK42" s="6">
        <v>3414</v>
      </c>
      <c r="CD42" s="25"/>
      <c r="CE42" s="25"/>
      <c r="CF42" s="25"/>
      <c r="CG42" s="25"/>
      <c r="CH42" s="25"/>
      <c r="CI42" s="25"/>
      <c r="CJ42" s="25"/>
      <c r="CK42" s="25"/>
    </row>
    <row r="43" spans="1:89" x14ac:dyDescent="0.3">
      <c r="CC43" s="1"/>
      <c r="CD43" s="21"/>
      <c r="CE43" s="21"/>
      <c r="CF43" s="21"/>
      <c r="CG43" s="21"/>
      <c r="CH43" s="21"/>
      <c r="CI43" s="21"/>
      <c r="CJ43" s="21"/>
      <c r="CK43" s="21"/>
    </row>
    <row r="44" spans="1:89" x14ac:dyDescent="0.3">
      <c r="CC44" s="4"/>
      <c r="CD44" s="1"/>
      <c r="CE44" s="17"/>
      <c r="CF44" s="17"/>
      <c r="CG44" s="17"/>
      <c r="CH44" s="1"/>
      <c r="CI44" s="1"/>
      <c r="CJ44" s="1"/>
      <c r="CK44" s="1"/>
    </row>
    <row r="45" spans="1:89" x14ac:dyDescent="0.3">
      <c r="CC45" s="4"/>
      <c r="CD45" s="1"/>
      <c r="CE45" s="1"/>
      <c r="CF45" s="1"/>
      <c r="CG45" s="1"/>
      <c r="CH45" s="1"/>
      <c r="CI45" s="1"/>
      <c r="CJ45" s="1"/>
      <c r="CK45" s="1"/>
    </row>
    <row r="47" spans="1:89" x14ac:dyDescent="0.3">
      <c r="BY47" s="1"/>
      <c r="BZ47" s="21"/>
      <c r="CA47" s="21"/>
      <c r="CB47" s="21"/>
    </row>
    <row r="48" spans="1:89" x14ac:dyDescent="0.3">
      <c r="BY48" s="4"/>
      <c r="BZ48" s="4"/>
      <c r="CA48" s="4"/>
      <c r="CB48" s="4"/>
    </row>
    <row r="49" spans="77:89" x14ac:dyDescent="0.3">
      <c r="BY49" s="1"/>
      <c r="BZ49" s="1"/>
      <c r="CA49" s="1"/>
      <c r="CB49" s="1"/>
    </row>
    <row r="50" spans="77:89" x14ac:dyDescent="0.3">
      <c r="BY50" s="1"/>
      <c r="BZ50" s="1"/>
      <c r="CA50" s="1"/>
      <c r="CB50" s="1"/>
    </row>
    <row r="51" spans="77:89" x14ac:dyDescent="0.3">
      <c r="BY51" s="1"/>
      <c r="BZ51" s="1"/>
      <c r="CA51" s="1"/>
      <c r="CB51" s="1"/>
    </row>
    <row r="52" spans="77:89" x14ac:dyDescent="0.3">
      <c r="BY52" s="1"/>
      <c r="BZ52" s="1"/>
      <c r="CA52" s="1"/>
      <c r="CB52" s="1"/>
    </row>
    <row r="53" spans="77:89" x14ac:dyDescent="0.3">
      <c r="BY53" s="1"/>
      <c r="BZ53" s="1"/>
      <c r="CA53" s="1"/>
      <c r="CB53" s="1"/>
    </row>
    <row r="54" spans="77:89" x14ac:dyDescent="0.3">
      <c r="BY54" s="1"/>
      <c r="BZ54" s="1"/>
      <c r="CA54" s="1"/>
      <c r="CB54" s="1"/>
    </row>
    <row r="55" spans="77:89" x14ac:dyDescent="0.3">
      <c r="BY55" s="1"/>
      <c r="BZ55" s="1"/>
      <c r="CA55" s="1"/>
      <c r="CB55" s="1"/>
    </row>
    <row r="56" spans="77:89" x14ac:dyDescent="0.3">
      <c r="BY56" s="1"/>
      <c r="BZ56" s="1"/>
      <c r="CA56" s="1"/>
      <c r="CB56" s="1"/>
    </row>
    <row r="62" spans="77:89" x14ac:dyDescent="0.3">
      <c r="CD62" s="25"/>
      <c r="CE62" s="25"/>
      <c r="CF62" s="25"/>
      <c r="CG62" s="25"/>
      <c r="CH62" s="25"/>
      <c r="CI62" s="25"/>
      <c r="CJ62" s="25"/>
      <c r="CK62" s="25"/>
    </row>
    <row r="63" spans="77:89" x14ac:dyDescent="0.3">
      <c r="CC63" s="1"/>
      <c r="CD63" s="21"/>
      <c r="CE63" s="21"/>
      <c r="CF63" s="21"/>
      <c r="CG63" s="21"/>
      <c r="CH63" s="21"/>
      <c r="CI63" s="21"/>
      <c r="CJ63" s="21"/>
      <c r="CK63" s="21"/>
    </row>
    <row r="64" spans="77:89" x14ac:dyDescent="0.3">
      <c r="CC64" s="4"/>
      <c r="CD64" s="1"/>
      <c r="CE64" s="17"/>
      <c r="CF64" s="17"/>
      <c r="CG64" s="17"/>
      <c r="CH64" s="1"/>
      <c r="CI64" s="1"/>
      <c r="CJ64" s="1"/>
      <c r="CK64" s="1"/>
    </row>
    <row r="65" spans="77:89" x14ac:dyDescent="0.3">
      <c r="CC65" s="4"/>
      <c r="CD65" s="1"/>
      <c r="CE65" s="1"/>
      <c r="CF65" s="1"/>
      <c r="CG65" s="1"/>
      <c r="CH65" s="1"/>
      <c r="CI65" s="1"/>
      <c r="CJ65" s="1"/>
      <c r="CK65" s="1"/>
    </row>
    <row r="67" spans="77:89" x14ac:dyDescent="0.3">
      <c r="BY67" s="1"/>
      <c r="BZ67" s="21"/>
      <c r="CA67" s="21"/>
      <c r="CB67" s="21"/>
    </row>
    <row r="68" spans="77:89" x14ac:dyDescent="0.3">
      <c r="BY68" s="4"/>
      <c r="BZ68" s="4"/>
      <c r="CA68" s="4"/>
      <c r="CB68" s="4"/>
    </row>
    <row r="69" spans="77:89" x14ac:dyDescent="0.3">
      <c r="BY69" s="1"/>
      <c r="BZ69" s="1"/>
      <c r="CA69" s="1"/>
      <c r="CB69" s="1"/>
    </row>
    <row r="70" spans="77:89" x14ac:dyDescent="0.3">
      <c r="BY70" s="1"/>
      <c r="BZ70" s="1"/>
      <c r="CA70" s="1"/>
      <c r="CB70" s="1"/>
    </row>
    <row r="71" spans="77:89" x14ac:dyDescent="0.3">
      <c r="BY71" s="1"/>
      <c r="BZ71" s="1"/>
      <c r="CA71" s="1"/>
      <c r="CB71" s="1"/>
    </row>
    <row r="72" spans="77:89" x14ac:dyDescent="0.3">
      <c r="BY72" s="1"/>
      <c r="BZ72" s="1"/>
      <c r="CA72" s="1"/>
      <c r="CB72" s="1"/>
    </row>
    <row r="73" spans="77:89" x14ac:dyDescent="0.3">
      <c r="BY73" s="1"/>
      <c r="BZ73" s="1"/>
      <c r="CA73" s="1"/>
      <c r="CB73" s="1"/>
    </row>
    <row r="74" spans="77:89" x14ac:dyDescent="0.3">
      <c r="BY74" s="1"/>
      <c r="BZ74" s="1"/>
      <c r="CA74" s="1"/>
      <c r="CB74" s="1"/>
    </row>
    <row r="75" spans="77:89" x14ac:dyDescent="0.3">
      <c r="BY75" s="1"/>
      <c r="BZ75" s="1"/>
      <c r="CA75" s="1"/>
      <c r="CB75" s="1"/>
    </row>
    <row r="76" spans="77:89" x14ac:dyDescent="0.3">
      <c r="BY76" s="1"/>
      <c r="BZ76" s="1"/>
      <c r="CA76" s="1"/>
      <c r="CB76" s="1"/>
    </row>
    <row r="82" spans="77:89" x14ac:dyDescent="0.3">
      <c r="CD82" s="25"/>
      <c r="CE82" s="25"/>
      <c r="CF82" s="25"/>
      <c r="CG82" s="25"/>
      <c r="CH82" s="25"/>
      <c r="CI82" s="25"/>
      <c r="CJ82" s="25"/>
      <c r="CK82" s="25"/>
    </row>
    <row r="83" spans="77:89" x14ac:dyDescent="0.3">
      <c r="CC83" s="1"/>
      <c r="CD83" s="21"/>
      <c r="CE83" s="21"/>
      <c r="CF83" s="21"/>
      <c r="CG83" s="21"/>
      <c r="CH83" s="21"/>
      <c r="CI83" s="21"/>
      <c r="CJ83" s="21"/>
      <c r="CK83" s="21"/>
    </row>
    <row r="84" spans="77:89" x14ac:dyDescent="0.3">
      <c r="CC84" s="4"/>
      <c r="CD84" s="1"/>
      <c r="CE84" s="17"/>
      <c r="CF84" s="17"/>
      <c r="CG84" s="17"/>
      <c r="CH84" s="1"/>
      <c r="CI84" s="1"/>
      <c r="CJ84" s="1"/>
      <c r="CK84" s="1"/>
    </row>
    <row r="85" spans="77:89" x14ac:dyDescent="0.3">
      <c r="CC85" s="4"/>
      <c r="CD85" s="1"/>
      <c r="CE85" s="1"/>
      <c r="CF85" s="1"/>
      <c r="CG85" s="1"/>
      <c r="CH85" s="1"/>
      <c r="CI85" s="1"/>
      <c r="CJ85" s="1"/>
      <c r="CK85" s="1"/>
    </row>
    <row r="87" spans="77:89" x14ac:dyDescent="0.3">
      <c r="BY87" s="1"/>
      <c r="BZ87" s="21"/>
      <c r="CA87" s="21"/>
      <c r="CB87" s="21"/>
    </row>
    <row r="88" spans="77:89" x14ac:dyDescent="0.3">
      <c r="BY88" s="4"/>
      <c r="BZ88" s="4"/>
      <c r="CA88" s="4"/>
      <c r="CB88" s="4"/>
    </row>
    <row r="89" spans="77:89" x14ac:dyDescent="0.3">
      <c r="BY89" s="1"/>
      <c r="BZ89" s="1"/>
      <c r="CA89" s="1"/>
      <c r="CB89" s="1"/>
    </row>
    <row r="90" spans="77:89" x14ac:dyDescent="0.3">
      <c r="BY90" s="1"/>
      <c r="BZ90" s="1"/>
      <c r="CA90" s="1"/>
      <c r="CB90" s="1"/>
    </row>
    <row r="91" spans="77:89" x14ac:dyDescent="0.3">
      <c r="BY91" s="1"/>
      <c r="BZ91" s="1"/>
      <c r="CA91" s="1"/>
      <c r="CB91" s="1"/>
    </row>
    <row r="92" spans="77:89" x14ac:dyDescent="0.3">
      <c r="BY92" s="1"/>
      <c r="BZ92" s="1"/>
      <c r="CA92" s="1"/>
      <c r="CB92" s="1"/>
    </row>
    <row r="93" spans="77:89" x14ac:dyDescent="0.3">
      <c r="BY93" s="1"/>
      <c r="BZ93" s="1"/>
      <c r="CA93" s="1"/>
      <c r="CB93" s="1"/>
    </row>
    <row r="94" spans="77:89" x14ac:dyDescent="0.3">
      <c r="BY94" s="1"/>
      <c r="BZ94" s="1"/>
      <c r="CA94" s="1"/>
      <c r="CB94" s="1"/>
    </row>
    <row r="95" spans="77:89" x14ac:dyDescent="0.3">
      <c r="BY95" s="1"/>
    </row>
    <row r="96" spans="77:89" x14ac:dyDescent="0.3">
      <c r="BY96" s="1"/>
      <c r="BZ96" s="1"/>
      <c r="CA96" s="1"/>
      <c r="CB96" s="1"/>
    </row>
    <row r="98" spans="77:89" x14ac:dyDescent="0.3">
      <c r="BZ98" s="1"/>
      <c r="CA98" s="1"/>
      <c r="CB98" s="1"/>
    </row>
    <row r="100" spans="77:89" x14ac:dyDescent="0.3">
      <c r="BZ100" s="1"/>
      <c r="CA100" s="1"/>
      <c r="CB100" s="1"/>
    </row>
    <row r="101" spans="77:89" x14ac:dyDescent="0.3">
      <c r="CD101" s="25"/>
      <c r="CE101" s="25"/>
      <c r="CF101" s="25"/>
      <c r="CG101" s="25"/>
      <c r="CH101" s="25"/>
      <c r="CI101" s="25"/>
      <c r="CJ101" s="25"/>
      <c r="CK101" s="25"/>
    </row>
    <row r="102" spans="77:89" x14ac:dyDescent="0.3">
      <c r="CC102" s="1"/>
      <c r="CD102" s="21"/>
      <c r="CE102" s="21"/>
      <c r="CF102" s="21"/>
      <c r="CG102" s="21"/>
      <c r="CH102" s="21"/>
      <c r="CI102" s="21"/>
      <c r="CJ102" s="21"/>
      <c r="CK102" s="21"/>
    </row>
    <row r="103" spans="77:89" x14ac:dyDescent="0.3">
      <c r="CC103" s="4"/>
      <c r="CD103" s="1"/>
      <c r="CE103" s="17"/>
      <c r="CF103" s="17"/>
      <c r="CG103" s="17"/>
      <c r="CH103" s="1"/>
      <c r="CI103" s="1"/>
      <c r="CJ103" s="1"/>
      <c r="CK103" s="1"/>
    </row>
    <row r="104" spans="77:89" x14ac:dyDescent="0.3">
      <c r="CC104" s="4"/>
      <c r="CD104" s="1"/>
      <c r="CE104" s="1"/>
      <c r="CF104" s="1"/>
      <c r="CG104" s="1"/>
      <c r="CH104" s="1"/>
      <c r="CI104" s="1"/>
      <c r="CJ104" s="1"/>
      <c r="CK104" s="1"/>
    </row>
    <row r="106" spans="77:89" x14ac:dyDescent="0.3">
      <c r="BY106" s="1"/>
      <c r="BZ106" s="21"/>
      <c r="CA106" s="21"/>
      <c r="CB106" s="21"/>
    </row>
    <row r="107" spans="77:89" x14ac:dyDescent="0.3">
      <c r="BY107" s="4"/>
      <c r="BZ107" s="4"/>
      <c r="CA107" s="4"/>
      <c r="CB107" s="4"/>
    </row>
    <row r="108" spans="77:89" x14ac:dyDescent="0.3">
      <c r="BY108" s="1"/>
      <c r="BZ108" s="1"/>
      <c r="CA108" s="1"/>
      <c r="CB108" s="1"/>
    </row>
    <row r="109" spans="77:89" x14ac:dyDescent="0.3">
      <c r="BY109" s="1"/>
      <c r="BZ109" s="1"/>
      <c r="CA109" s="1"/>
      <c r="CB109" s="1"/>
    </row>
    <row r="110" spans="77:89" x14ac:dyDescent="0.3">
      <c r="BY110" s="1"/>
      <c r="BZ110" s="1"/>
      <c r="CA110" s="1"/>
      <c r="CB110" s="1"/>
    </row>
    <row r="111" spans="77:89" x14ac:dyDescent="0.3">
      <c r="BY111" s="1"/>
      <c r="BZ111" s="1"/>
      <c r="CA111" s="1"/>
      <c r="CB111" s="1"/>
    </row>
    <row r="112" spans="77:89" x14ac:dyDescent="0.3">
      <c r="BY112" s="1"/>
      <c r="BZ112" s="1"/>
      <c r="CA112" s="1"/>
      <c r="CB112" s="1"/>
    </row>
    <row r="113" spans="77:89" x14ac:dyDescent="0.3">
      <c r="BY113" s="1"/>
      <c r="BZ113" s="1"/>
      <c r="CA113" s="1"/>
      <c r="CB113" s="1"/>
    </row>
    <row r="114" spans="77:89" x14ac:dyDescent="0.3">
      <c r="BY114" s="1"/>
      <c r="BZ114" s="1"/>
      <c r="CA114" s="1"/>
      <c r="CB114" s="1"/>
    </row>
    <row r="115" spans="77:89" x14ac:dyDescent="0.3">
      <c r="BY115" s="1"/>
      <c r="BZ115" s="1"/>
      <c r="CA115" s="1"/>
      <c r="CB115" s="1"/>
    </row>
    <row r="117" spans="77:89" x14ac:dyDescent="0.3">
      <c r="BZ117" s="1"/>
      <c r="CA117" s="1"/>
      <c r="CB117" s="1"/>
    </row>
    <row r="119" spans="77:89" x14ac:dyDescent="0.3">
      <c r="BZ119" s="1"/>
      <c r="CA119" s="1"/>
      <c r="CB119" s="1"/>
    </row>
    <row r="121" spans="77:89" x14ac:dyDescent="0.3">
      <c r="BZ121" s="1"/>
      <c r="CA121" s="1"/>
      <c r="CB121" s="1"/>
    </row>
    <row r="122" spans="77:89" x14ac:dyDescent="0.3">
      <c r="CD122" s="25"/>
      <c r="CE122" s="25"/>
      <c r="CF122" s="25"/>
      <c r="CG122" s="25"/>
      <c r="CH122" s="25"/>
      <c r="CI122" s="25"/>
      <c r="CJ122" s="25"/>
      <c r="CK122" s="25"/>
    </row>
    <row r="123" spans="77:89" x14ac:dyDescent="0.3">
      <c r="CC123" s="1"/>
      <c r="CD123" s="21"/>
      <c r="CE123" s="21"/>
      <c r="CF123" s="21"/>
      <c r="CG123" s="21"/>
      <c r="CH123" s="21"/>
      <c r="CI123" s="21"/>
      <c r="CJ123" s="21"/>
      <c r="CK123" s="21"/>
    </row>
    <row r="124" spans="77:89" x14ac:dyDescent="0.3">
      <c r="CC124" s="4"/>
      <c r="CD124" s="1"/>
      <c r="CE124" s="17"/>
      <c r="CF124" s="17"/>
      <c r="CG124" s="17"/>
      <c r="CH124" s="1"/>
      <c r="CI124" s="1"/>
      <c r="CJ124" s="1"/>
      <c r="CK124" s="1"/>
    </row>
    <row r="125" spans="77:89" x14ac:dyDescent="0.3">
      <c r="CC125" s="4"/>
      <c r="CD125" s="1"/>
      <c r="CE125" s="1"/>
      <c r="CF125" s="1"/>
      <c r="CG125" s="1"/>
      <c r="CH125" s="1"/>
      <c r="CI125" s="1"/>
      <c r="CJ125" s="1"/>
      <c r="CK125" s="1"/>
    </row>
    <row r="127" spans="77:89" x14ac:dyDescent="0.3">
      <c r="BY127" s="1"/>
      <c r="BZ127" s="21"/>
      <c r="CA127" s="21"/>
      <c r="CB127" s="21"/>
    </row>
    <row r="128" spans="77:89" x14ac:dyDescent="0.3">
      <c r="BY128" s="4"/>
      <c r="BZ128" s="4"/>
      <c r="CA128" s="4"/>
      <c r="CB128" s="4"/>
    </row>
    <row r="129" spans="77:89" x14ac:dyDescent="0.3">
      <c r="BY129" s="1"/>
      <c r="BZ129" s="1"/>
      <c r="CA129" s="1"/>
      <c r="CB129" s="1"/>
    </row>
    <row r="130" spans="77:89" x14ac:dyDescent="0.3">
      <c r="BY130" s="1"/>
      <c r="BZ130" s="1"/>
      <c r="CA130" s="1"/>
      <c r="CB130" s="1"/>
    </row>
    <row r="131" spans="77:89" x14ac:dyDescent="0.3">
      <c r="BY131" s="1"/>
      <c r="BZ131" s="1"/>
      <c r="CA131" s="1"/>
      <c r="CB131" s="1"/>
    </row>
    <row r="132" spans="77:89" x14ac:dyDescent="0.3">
      <c r="BY132" s="1"/>
      <c r="BZ132" s="1"/>
      <c r="CA132" s="1"/>
      <c r="CB132" s="1"/>
    </row>
    <row r="133" spans="77:89" x14ac:dyDescent="0.3">
      <c r="BY133" s="1"/>
      <c r="BZ133" s="1"/>
      <c r="CA133" s="1"/>
      <c r="CB133" s="1"/>
    </row>
    <row r="134" spans="77:89" x14ac:dyDescent="0.3">
      <c r="BY134" s="1"/>
      <c r="BZ134" s="1"/>
      <c r="CA134" s="1"/>
      <c r="CB134" s="1"/>
    </row>
    <row r="135" spans="77:89" x14ac:dyDescent="0.3">
      <c r="BY135" s="1"/>
      <c r="BZ135" s="1"/>
      <c r="CA135" s="1"/>
      <c r="CB135" s="1"/>
    </row>
    <row r="136" spans="77:89" x14ac:dyDescent="0.3">
      <c r="BY136" s="1"/>
      <c r="BZ136" s="1"/>
      <c r="CA136" s="1"/>
      <c r="CB136" s="1"/>
    </row>
    <row r="138" spans="77:89" x14ac:dyDescent="0.3">
      <c r="BZ138" s="1"/>
      <c r="CA138" s="1"/>
      <c r="CB138" s="1"/>
    </row>
    <row r="140" spans="77:89" x14ac:dyDescent="0.3">
      <c r="BZ140" s="1"/>
      <c r="CA140" s="1"/>
      <c r="CB140" s="1"/>
    </row>
    <row r="142" spans="77:89" x14ac:dyDescent="0.3">
      <c r="CD142" s="25"/>
      <c r="CE142" s="25"/>
      <c r="CF142" s="25"/>
      <c r="CG142" s="25"/>
      <c r="CH142" s="25"/>
      <c r="CI142" s="25"/>
      <c r="CJ142" s="25"/>
      <c r="CK142" s="25"/>
    </row>
    <row r="143" spans="77:89" x14ac:dyDescent="0.3">
      <c r="CC143" s="1"/>
      <c r="CD143" s="21"/>
      <c r="CE143" s="21"/>
      <c r="CF143" s="21"/>
      <c r="CG143" s="21"/>
      <c r="CH143" s="21"/>
      <c r="CI143" s="21"/>
      <c r="CJ143" s="21"/>
      <c r="CK143" s="21"/>
    </row>
    <row r="144" spans="77:89" x14ac:dyDescent="0.3">
      <c r="CC144" s="4"/>
      <c r="CD144" s="1"/>
      <c r="CE144" s="17"/>
      <c r="CF144" s="17"/>
      <c r="CG144" s="17"/>
      <c r="CH144" s="1"/>
      <c r="CI144" s="1"/>
      <c r="CJ144" s="1"/>
      <c r="CK144" s="1"/>
    </row>
    <row r="145" spans="77:89" x14ac:dyDescent="0.3">
      <c r="CC145" s="4"/>
      <c r="CD145" s="1"/>
      <c r="CE145" s="1"/>
      <c r="CF145" s="1"/>
      <c r="CG145" s="1"/>
      <c r="CH145" s="1"/>
      <c r="CI145" s="1"/>
      <c r="CJ145" s="1"/>
      <c r="CK145" s="1"/>
    </row>
    <row r="147" spans="77:89" x14ac:dyDescent="0.3">
      <c r="BY147" s="1"/>
      <c r="BZ147" s="21"/>
      <c r="CA147" s="21"/>
      <c r="CB147" s="21"/>
    </row>
    <row r="148" spans="77:89" x14ac:dyDescent="0.3">
      <c r="BY148" s="4"/>
      <c r="BZ148" s="4"/>
      <c r="CA148" s="4"/>
      <c r="CB148" s="4"/>
    </row>
    <row r="149" spans="77:89" x14ac:dyDescent="0.3">
      <c r="BY149" s="1"/>
      <c r="BZ149" s="1"/>
      <c r="CA149" s="1"/>
      <c r="CB149" s="1"/>
    </row>
    <row r="150" spans="77:89" x14ac:dyDescent="0.3">
      <c r="BY150" s="1"/>
      <c r="BZ150" s="1"/>
      <c r="CA150" s="1"/>
      <c r="CB150" s="1"/>
    </row>
    <row r="151" spans="77:89" x14ac:dyDescent="0.3">
      <c r="BY151" s="1"/>
      <c r="BZ151" s="1"/>
      <c r="CA151" s="1"/>
      <c r="CB151" s="1"/>
    </row>
    <row r="152" spans="77:89" x14ac:dyDescent="0.3">
      <c r="BY152" s="1"/>
      <c r="BZ152" s="1"/>
      <c r="CA152" s="1"/>
      <c r="CB152" s="1"/>
    </row>
    <row r="153" spans="77:89" x14ac:dyDescent="0.3">
      <c r="BY153" s="1"/>
      <c r="BZ153" s="1"/>
      <c r="CA153" s="1"/>
      <c r="CB153" s="1"/>
    </row>
    <row r="154" spans="77:89" x14ac:dyDescent="0.3">
      <c r="BY154" s="1"/>
      <c r="BZ154" s="1"/>
      <c r="CA154" s="1"/>
      <c r="CB154" s="1"/>
    </row>
    <row r="155" spans="77:89" x14ac:dyDescent="0.3">
      <c r="BY155" s="1"/>
    </row>
    <row r="156" spans="77:89" x14ac:dyDescent="0.3">
      <c r="BY156" s="1"/>
      <c r="BZ156" s="1"/>
      <c r="CA156" s="1"/>
      <c r="CB156" s="1"/>
    </row>
    <row r="158" spans="77:89" x14ac:dyDescent="0.3">
      <c r="BZ158" s="1"/>
      <c r="CA158" s="1"/>
      <c r="CB158" s="1"/>
    </row>
    <row r="160" spans="77:89" x14ac:dyDescent="0.3">
      <c r="BZ160" s="1"/>
      <c r="CA160" s="1"/>
      <c r="CB160" s="1"/>
    </row>
    <row r="161" spans="77:89" x14ac:dyDescent="0.3">
      <c r="CD161" s="25"/>
      <c r="CE161" s="25"/>
      <c r="CF161" s="25"/>
      <c r="CG161" s="25"/>
      <c r="CH161" s="25"/>
      <c r="CI161" s="25"/>
      <c r="CJ161" s="25"/>
      <c r="CK161" s="25"/>
    </row>
    <row r="162" spans="77:89" x14ac:dyDescent="0.3">
      <c r="CC162" s="1"/>
      <c r="CD162" s="21"/>
      <c r="CE162" s="21"/>
      <c r="CF162" s="21"/>
      <c r="CG162" s="21"/>
      <c r="CH162" s="21"/>
      <c r="CI162" s="21"/>
      <c r="CJ162" s="21"/>
      <c r="CK162" s="21"/>
    </row>
    <row r="163" spans="77:89" x14ac:dyDescent="0.3">
      <c r="CC163" s="4"/>
      <c r="CD163" s="1"/>
      <c r="CE163" s="17"/>
      <c r="CF163" s="17"/>
      <c r="CG163" s="17"/>
      <c r="CH163" s="1"/>
      <c r="CI163" s="1"/>
      <c r="CJ163" s="1"/>
      <c r="CK163" s="1"/>
    </row>
    <row r="164" spans="77:89" x14ac:dyDescent="0.3">
      <c r="CC164" s="4"/>
      <c r="CD164" s="1"/>
      <c r="CE164" s="1"/>
      <c r="CF164" s="1"/>
      <c r="CG164" s="1"/>
      <c r="CH164" s="1"/>
      <c r="CI164" s="1"/>
      <c r="CJ164" s="1"/>
      <c r="CK164" s="1"/>
    </row>
    <row r="166" spans="77:89" x14ac:dyDescent="0.3">
      <c r="BY166" s="1"/>
      <c r="BZ166" s="21"/>
      <c r="CA166" s="21"/>
      <c r="CB166" s="21"/>
    </row>
    <row r="167" spans="77:89" x14ac:dyDescent="0.3">
      <c r="BY167" s="4"/>
      <c r="BZ167" s="4"/>
      <c r="CA167" s="4"/>
      <c r="CB167" s="4"/>
    </row>
    <row r="168" spans="77:89" x14ac:dyDescent="0.3">
      <c r="BY168" s="1"/>
      <c r="BZ168" s="1"/>
      <c r="CA168" s="1"/>
      <c r="CB168" s="1"/>
    </row>
    <row r="169" spans="77:89" x14ac:dyDescent="0.3">
      <c r="BY169" s="1"/>
      <c r="BZ169" s="1"/>
      <c r="CA169" s="1"/>
      <c r="CB169" s="1"/>
    </row>
    <row r="170" spans="77:89" x14ac:dyDescent="0.3">
      <c r="BY170" s="1"/>
      <c r="BZ170" s="1"/>
      <c r="CA170" s="1"/>
      <c r="CB170" s="1"/>
    </row>
    <row r="171" spans="77:89" x14ac:dyDescent="0.3">
      <c r="BY171" s="1"/>
      <c r="BZ171" s="1"/>
      <c r="CA171" s="1"/>
      <c r="CB171" s="1"/>
    </row>
    <row r="172" spans="77:89" x14ac:dyDescent="0.3">
      <c r="BY172" s="1"/>
      <c r="BZ172" s="1"/>
      <c r="CA172" s="1"/>
      <c r="CB172" s="1"/>
    </row>
    <row r="173" spans="77:89" x14ac:dyDescent="0.3">
      <c r="BY173" s="1"/>
      <c r="BZ173" s="1"/>
      <c r="CA173" s="1"/>
      <c r="CB173" s="1"/>
    </row>
    <row r="174" spans="77:89" x14ac:dyDescent="0.3">
      <c r="BY174" s="1"/>
      <c r="BZ174" s="1"/>
      <c r="CA174" s="1"/>
      <c r="CB174" s="1"/>
    </row>
    <row r="175" spans="77:89" x14ac:dyDescent="0.3">
      <c r="BY175" s="1"/>
      <c r="BZ175" s="1"/>
      <c r="CA175" s="1"/>
      <c r="CB175" s="1"/>
    </row>
    <row r="177" spans="77:89" x14ac:dyDescent="0.3">
      <c r="BZ177" s="1"/>
      <c r="CA177" s="1"/>
      <c r="CB177" s="1"/>
    </row>
    <row r="179" spans="77:89" x14ac:dyDescent="0.3">
      <c r="BZ179" s="1"/>
      <c r="CA179" s="1"/>
      <c r="CB179" s="1"/>
    </row>
    <row r="181" spans="77:89" x14ac:dyDescent="0.3">
      <c r="BZ181" s="1"/>
      <c r="CA181" s="1"/>
      <c r="CB181" s="1"/>
    </row>
    <row r="182" spans="77:89" x14ac:dyDescent="0.3">
      <c r="CD182" s="25"/>
      <c r="CE182" s="25"/>
      <c r="CF182" s="25"/>
      <c r="CG182" s="25"/>
      <c r="CH182" s="25"/>
      <c r="CI182" s="25"/>
      <c r="CJ182" s="25"/>
      <c r="CK182" s="25"/>
    </row>
    <row r="183" spans="77:89" x14ac:dyDescent="0.3">
      <c r="CC183" s="1"/>
      <c r="CD183" s="21"/>
      <c r="CE183" s="21"/>
      <c r="CF183" s="21"/>
      <c r="CG183" s="21"/>
      <c r="CH183" s="21"/>
      <c r="CI183" s="21"/>
      <c r="CJ183" s="21"/>
      <c r="CK183" s="21"/>
    </row>
    <row r="184" spans="77:89" x14ac:dyDescent="0.3">
      <c r="CC184" s="4"/>
      <c r="CD184" s="1"/>
      <c r="CE184" s="17"/>
      <c r="CF184" s="17"/>
      <c r="CG184" s="17"/>
      <c r="CH184" s="1"/>
      <c r="CI184" s="1"/>
      <c r="CJ184" s="1"/>
      <c r="CK184" s="1"/>
    </row>
    <row r="185" spans="77:89" x14ac:dyDescent="0.3">
      <c r="CC185" s="4"/>
      <c r="CD185" s="1"/>
      <c r="CE185" s="1"/>
      <c r="CF185" s="1"/>
      <c r="CG185" s="1"/>
      <c r="CH185" s="1"/>
      <c r="CI185" s="1"/>
      <c r="CJ185" s="1"/>
      <c r="CK185" s="1"/>
    </row>
    <row r="187" spans="77:89" x14ac:dyDescent="0.3">
      <c r="BY187" s="1"/>
      <c r="BZ187" s="21"/>
      <c r="CA187" s="21"/>
      <c r="CB187" s="21"/>
    </row>
    <row r="188" spans="77:89" x14ac:dyDescent="0.3">
      <c r="BY188" s="4"/>
      <c r="BZ188" s="4"/>
      <c r="CA188" s="4"/>
      <c r="CB188" s="4"/>
    </row>
    <row r="189" spans="77:89" x14ac:dyDescent="0.3">
      <c r="BY189" s="1"/>
      <c r="BZ189" s="1"/>
      <c r="CA189" s="1"/>
      <c r="CB189" s="1"/>
    </row>
    <row r="190" spans="77:89" x14ac:dyDescent="0.3">
      <c r="BY190" s="1"/>
      <c r="BZ190" s="1"/>
      <c r="CA190" s="1"/>
      <c r="CB190" s="1"/>
    </row>
    <row r="191" spans="77:89" x14ac:dyDescent="0.3">
      <c r="BY191" s="1"/>
      <c r="BZ191" s="1"/>
      <c r="CA191" s="1"/>
      <c r="CB191" s="1"/>
    </row>
    <row r="192" spans="77:89" x14ac:dyDescent="0.3">
      <c r="BY192" s="1"/>
      <c r="BZ192" s="1"/>
      <c r="CA192" s="1"/>
      <c r="CB192" s="1"/>
    </row>
    <row r="193" spans="77:89" x14ac:dyDescent="0.3">
      <c r="BY193" s="1"/>
      <c r="BZ193" s="1"/>
      <c r="CA193" s="1"/>
      <c r="CB193" s="1"/>
    </row>
    <row r="194" spans="77:89" x14ac:dyDescent="0.3">
      <c r="BY194" s="1"/>
      <c r="BZ194" s="1"/>
      <c r="CA194" s="1"/>
      <c r="CB194" s="1"/>
    </row>
    <row r="195" spans="77:89" x14ac:dyDescent="0.3">
      <c r="BY195" s="1"/>
      <c r="BZ195" s="1"/>
      <c r="CA195" s="1"/>
      <c r="CB195" s="1"/>
    </row>
    <row r="196" spans="77:89" x14ac:dyDescent="0.3">
      <c r="BY196" s="1"/>
      <c r="BZ196" s="1"/>
      <c r="CA196" s="1"/>
      <c r="CB196" s="1"/>
    </row>
    <row r="198" spans="77:89" x14ac:dyDescent="0.3">
      <c r="BZ198" s="1"/>
      <c r="CA198" s="1"/>
      <c r="CB198" s="1"/>
    </row>
    <row r="200" spans="77:89" x14ac:dyDescent="0.3">
      <c r="BZ200" s="1"/>
      <c r="CA200" s="1"/>
      <c r="CB200" s="1"/>
    </row>
    <row r="202" spans="77:89" x14ac:dyDescent="0.3">
      <c r="CD202" s="25"/>
      <c r="CE202" s="25"/>
      <c r="CF202" s="25"/>
      <c r="CG202" s="25"/>
      <c r="CH202" s="25"/>
      <c r="CI202" s="25"/>
      <c r="CJ202" s="25"/>
      <c r="CK202" s="25"/>
    </row>
    <row r="203" spans="77:89" x14ac:dyDescent="0.3">
      <c r="CC203" s="1"/>
      <c r="CD203" s="21"/>
      <c r="CE203" s="21"/>
      <c r="CF203" s="21"/>
      <c r="CG203" s="21"/>
      <c r="CH203" s="21"/>
      <c r="CI203" s="21"/>
      <c r="CJ203" s="21"/>
      <c r="CK203" s="21"/>
    </row>
    <row r="204" spans="77:89" x14ac:dyDescent="0.3">
      <c r="CC204" s="4"/>
      <c r="CD204" s="1"/>
      <c r="CE204" s="17"/>
      <c r="CF204" s="17"/>
      <c r="CG204" s="17"/>
      <c r="CH204" s="1"/>
      <c r="CI204" s="1"/>
      <c r="CJ204" s="1"/>
      <c r="CK204" s="1"/>
    </row>
    <row r="205" spans="77:89" x14ac:dyDescent="0.3">
      <c r="CC205" s="4"/>
      <c r="CD205" s="1"/>
      <c r="CE205" s="1"/>
      <c r="CF205" s="1"/>
      <c r="CG205" s="1"/>
      <c r="CH205" s="1"/>
      <c r="CI205" s="1"/>
      <c r="CJ205" s="1"/>
      <c r="CK205" s="1"/>
    </row>
    <row r="207" spans="77:89" x14ac:dyDescent="0.3">
      <c r="BY207" s="1"/>
      <c r="BZ207" s="21"/>
      <c r="CA207" s="21"/>
      <c r="CB207" s="21"/>
    </row>
    <row r="208" spans="77:89" x14ac:dyDescent="0.3">
      <c r="BY208" s="4"/>
      <c r="BZ208" s="4"/>
      <c r="CA208" s="4"/>
      <c r="CB208" s="4"/>
    </row>
    <row r="209" spans="77:80" x14ac:dyDescent="0.3">
      <c r="BY209" s="1"/>
      <c r="BZ209" s="1"/>
      <c r="CA209" s="1"/>
      <c r="CB209" s="1"/>
    </row>
    <row r="210" spans="77:80" x14ac:dyDescent="0.3">
      <c r="BY210" s="1"/>
      <c r="BZ210" s="1"/>
      <c r="CA210" s="1"/>
      <c r="CB210" s="1"/>
    </row>
    <row r="211" spans="77:80" x14ac:dyDescent="0.3">
      <c r="BY211" s="1"/>
      <c r="BZ211" s="1"/>
      <c r="CA211" s="1"/>
      <c r="CB211" s="1"/>
    </row>
    <row r="212" spans="77:80" x14ac:dyDescent="0.3">
      <c r="BY212" s="1"/>
      <c r="BZ212" s="1"/>
      <c r="CA212" s="1"/>
      <c r="CB212" s="1"/>
    </row>
    <row r="213" spans="77:80" x14ac:dyDescent="0.3">
      <c r="BY213" s="1"/>
      <c r="BZ213" s="1"/>
      <c r="CA213" s="1"/>
      <c r="CB213" s="1"/>
    </row>
    <row r="214" spans="77:80" x14ac:dyDescent="0.3">
      <c r="BY214" s="1"/>
      <c r="BZ214" s="1"/>
      <c r="CA214" s="1"/>
      <c r="CB214" s="1"/>
    </row>
    <row r="215" spans="77:80" x14ac:dyDescent="0.3">
      <c r="BY215" s="1"/>
    </row>
    <row r="216" spans="77:80" x14ac:dyDescent="0.3">
      <c r="BY216" s="1"/>
    </row>
    <row r="218" spans="77:80" x14ac:dyDescent="0.3">
      <c r="BZ218" s="1"/>
      <c r="CA218" s="1"/>
      <c r="CB218" s="1"/>
    </row>
    <row r="220" spans="77:80" x14ac:dyDescent="0.3">
      <c r="BZ220" s="1"/>
      <c r="CA220" s="1"/>
      <c r="CB220" s="1"/>
    </row>
    <row r="221" spans="77:80" x14ac:dyDescent="0.3">
      <c r="BZ221" s="1"/>
      <c r="CA221" s="1"/>
      <c r="CB221" s="1"/>
    </row>
    <row r="222" spans="77:80" x14ac:dyDescent="0.3">
      <c r="BZ222" s="1"/>
      <c r="CA222" s="1"/>
      <c r="CB222" s="1"/>
    </row>
    <row r="223" spans="77:80" x14ac:dyDescent="0.3">
      <c r="BZ223" s="1"/>
      <c r="CA223" s="1"/>
      <c r="CB223" s="1"/>
    </row>
    <row r="224" spans="77:80" x14ac:dyDescent="0.3">
      <c r="BZ224" s="1"/>
      <c r="CA224" s="1"/>
      <c r="CB224" s="1"/>
    </row>
  </sheetData>
  <mergeCells count="119">
    <mergeCell ref="F1:AE1"/>
    <mergeCell ref="F2:AE3"/>
    <mergeCell ref="A5:A8"/>
    <mergeCell ref="B5:M5"/>
    <mergeCell ref="N5:Y5"/>
    <mergeCell ref="Z5:AK5"/>
    <mergeCell ref="A18:A21"/>
    <mergeCell ref="B18:M18"/>
    <mergeCell ref="B6:G6"/>
    <mergeCell ref="H6:M6"/>
    <mergeCell ref="N6:S6"/>
    <mergeCell ref="T6:Y6"/>
    <mergeCell ref="B7:D7"/>
    <mergeCell ref="E7:G7"/>
    <mergeCell ref="H7:J7"/>
    <mergeCell ref="K7:M7"/>
    <mergeCell ref="N7:P7"/>
    <mergeCell ref="Q7:S7"/>
    <mergeCell ref="Z6:AE6"/>
    <mergeCell ref="AF6:AK6"/>
    <mergeCell ref="B19:G19"/>
    <mergeCell ref="H19:M19"/>
    <mergeCell ref="T7:V7"/>
    <mergeCell ref="W7:Y7"/>
    <mergeCell ref="A31:A34"/>
    <mergeCell ref="B31:M31"/>
    <mergeCell ref="N31:Y31"/>
    <mergeCell ref="Z31:AK31"/>
    <mergeCell ref="Z19:AE19"/>
    <mergeCell ref="AF19:AK19"/>
    <mergeCell ref="B32:G32"/>
    <mergeCell ref="H32:M32"/>
    <mergeCell ref="T32:Y32"/>
    <mergeCell ref="Z32:AE32"/>
    <mergeCell ref="AF32:AK32"/>
    <mergeCell ref="N19:S19"/>
    <mergeCell ref="T19:Y19"/>
    <mergeCell ref="N20:P20"/>
    <mergeCell ref="Q20:S20"/>
    <mergeCell ref="AF33:AH33"/>
    <mergeCell ref="AI33:AK33"/>
    <mergeCell ref="B33:D33"/>
    <mergeCell ref="E33:G33"/>
    <mergeCell ref="H33:J33"/>
    <mergeCell ref="K33:M33"/>
    <mergeCell ref="N33:P33"/>
    <mergeCell ref="B20:D20"/>
    <mergeCell ref="E20:G20"/>
    <mergeCell ref="BY33:BY34"/>
    <mergeCell ref="BZ34:CA34"/>
    <mergeCell ref="BY23:BY24"/>
    <mergeCell ref="BZ24:CA24"/>
    <mergeCell ref="BY25:BY26"/>
    <mergeCell ref="BZ26:CA26"/>
    <mergeCell ref="BY27:BY28"/>
    <mergeCell ref="BZ28:CA28"/>
    <mergeCell ref="Z7:AB7"/>
    <mergeCell ref="AC7:AE7"/>
    <mergeCell ref="H20:J20"/>
    <mergeCell ref="CD22:CK22"/>
    <mergeCell ref="CD21:CK21"/>
    <mergeCell ref="K20:M20"/>
    <mergeCell ref="BY29:BY30"/>
    <mergeCell ref="BZ30:CA30"/>
    <mergeCell ref="BY31:BY32"/>
    <mergeCell ref="BZ32:CA32"/>
    <mergeCell ref="AF7:AH7"/>
    <mergeCell ref="AI7:AK7"/>
    <mergeCell ref="N32:S32"/>
    <mergeCell ref="T33:V33"/>
    <mergeCell ref="W33:Y33"/>
    <mergeCell ref="Z33:AB33"/>
    <mergeCell ref="AC33:AE33"/>
    <mergeCell ref="AC20:AE20"/>
    <mergeCell ref="AF20:AH20"/>
    <mergeCell ref="AI20:AK20"/>
    <mergeCell ref="N18:Y18"/>
    <mergeCell ref="Z18:AK18"/>
    <mergeCell ref="Q33:S33"/>
    <mergeCell ref="T20:V20"/>
    <mergeCell ref="W20:Y20"/>
    <mergeCell ref="Z20:AB20"/>
    <mergeCell ref="CD123:CK123"/>
    <mergeCell ref="BZ47:CB47"/>
    <mergeCell ref="CD62:CK62"/>
    <mergeCell ref="CD63:CK63"/>
    <mergeCell ref="BZ67:CB67"/>
    <mergeCell ref="CD82:CK82"/>
    <mergeCell ref="CD83:CK83"/>
    <mergeCell ref="BY35:BY36"/>
    <mergeCell ref="BZ36:CA36"/>
    <mergeCell ref="BY37:BY38"/>
    <mergeCell ref="BZ38:CA38"/>
    <mergeCell ref="CD42:CK42"/>
    <mergeCell ref="CD43:CK43"/>
    <mergeCell ref="BZ207:CB207"/>
    <mergeCell ref="B15:M16"/>
    <mergeCell ref="B28:M29"/>
    <mergeCell ref="B41:M42"/>
    <mergeCell ref="BZ21:CA21"/>
    <mergeCell ref="BT23:BX24"/>
    <mergeCell ref="CD20:CK20"/>
    <mergeCell ref="BZ166:CB166"/>
    <mergeCell ref="CD182:CK182"/>
    <mergeCell ref="CD183:CK183"/>
    <mergeCell ref="BZ187:CB187"/>
    <mergeCell ref="CD202:CK202"/>
    <mergeCell ref="CD203:CK203"/>
    <mergeCell ref="BZ127:CB127"/>
    <mergeCell ref="CD142:CK142"/>
    <mergeCell ref="CD143:CK143"/>
    <mergeCell ref="BZ147:CB147"/>
    <mergeCell ref="CD161:CK161"/>
    <mergeCell ref="CD162:CK162"/>
    <mergeCell ref="BZ87:CB87"/>
    <mergeCell ref="CD101:CK101"/>
    <mergeCell ref="CD102:CK102"/>
    <mergeCell ref="BZ106:CB106"/>
    <mergeCell ref="CD122:CK1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FEBA9-41D6-420F-BA4D-E3B99DC21CEB}">
  <dimension ref="A1:V53"/>
  <sheetViews>
    <sheetView topLeftCell="B1" zoomScale="43" zoomScaleNormal="85" workbookViewId="0">
      <selection activeCell="C2" sqref="C1:H3"/>
    </sheetView>
  </sheetViews>
  <sheetFormatPr defaultRowHeight="14.4" x14ac:dyDescent="0.3"/>
  <cols>
    <col min="2" max="2" width="16.109375" bestFit="1" customWidth="1"/>
    <col min="3" max="3" width="15.5546875" bestFit="1" customWidth="1"/>
    <col min="4" max="4" width="15" bestFit="1" customWidth="1"/>
    <col min="5" max="5" width="16.109375" bestFit="1" customWidth="1"/>
    <col min="6" max="6" width="15.5546875" bestFit="1" customWidth="1"/>
    <col min="7" max="7" width="15" bestFit="1" customWidth="1"/>
    <col min="8" max="8" width="16.109375" bestFit="1" customWidth="1"/>
    <col min="9" max="9" width="15.5546875" bestFit="1" customWidth="1"/>
    <col min="10" max="10" width="15" bestFit="1" customWidth="1"/>
    <col min="12" max="12" width="18" bestFit="1" customWidth="1"/>
  </cols>
  <sheetData>
    <row r="1" spans="1:22" ht="15" customHeight="1" x14ac:dyDescent="0.3">
      <c r="C1" s="48" t="s">
        <v>21</v>
      </c>
      <c r="D1" s="49"/>
      <c r="E1" s="49"/>
      <c r="F1" s="49"/>
      <c r="G1" s="49"/>
      <c r="H1" s="50"/>
      <c r="K1" s="2"/>
      <c r="L1" s="12"/>
      <c r="M1" s="2"/>
      <c r="N1" s="2"/>
      <c r="O1" s="2"/>
      <c r="P1" s="2"/>
      <c r="Q1" s="2"/>
      <c r="R1" s="2"/>
      <c r="S1" s="2"/>
      <c r="T1" s="2"/>
      <c r="U1" s="2"/>
    </row>
    <row r="2" spans="1:22" ht="15" customHeight="1" x14ac:dyDescent="0.3">
      <c r="C2" s="42" t="s">
        <v>29</v>
      </c>
      <c r="D2" s="43"/>
      <c r="E2" s="43"/>
      <c r="F2" s="43"/>
      <c r="G2" s="43"/>
      <c r="H2" s="44"/>
      <c r="I2" s="2"/>
      <c r="J2" s="2"/>
      <c r="K2" s="2"/>
      <c r="L2" s="2"/>
      <c r="M2" s="2"/>
      <c r="N2" s="2"/>
      <c r="O2" s="2"/>
      <c r="P2" s="2"/>
      <c r="Q2" s="2"/>
      <c r="R2" s="2"/>
      <c r="S2" s="2"/>
      <c r="T2" s="2"/>
      <c r="U2" s="2"/>
    </row>
    <row r="3" spans="1:22" ht="15" customHeight="1" x14ac:dyDescent="0.3">
      <c r="C3" s="45"/>
      <c r="D3" s="46"/>
      <c r="E3" s="46"/>
      <c r="F3" s="46"/>
      <c r="G3" s="46"/>
      <c r="H3" s="47"/>
      <c r="I3" s="2"/>
      <c r="J3" s="2"/>
      <c r="K3" s="2"/>
      <c r="L3" s="2"/>
      <c r="M3" s="2"/>
      <c r="N3" s="2"/>
      <c r="O3" s="2"/>
      <c r="P3" s="2"/>
      <c r="Q3" s="2"/>
      <c r="R3" s="2"/>
      <c r="S3" s="2"/>
      <c r="T3" s="2"/>
      <c r="U3" s="2"/>
    </row>
    <row r="4" spans="1:22" x14ac:dyDescent="0.3">
      <c r="C4" s="12"/>
      <c r="D4" s="12"/>
      <c r="E4" s="12"/>
      <c r="F4" s="12"/>
      <c r="G4" s="12"/>
      <c r="H4" s="12"/>
      <c r="I4" s="2"/>
      <c r="J4" s="2"/>
      <c r="K4" s="2"/>
      <c r="L4" s="2"/>
    </row>
    <row r="5" spans="1:22" ht="28.8" x14ac:dyDescent="0.3">
      <c r="A5" s="79" t="s">
        <v>23</v>
      </c>
      <c r="B5" s="22" t="s">
        <v>16</v>
      </c>
      <c r="C5" s="22"/>
      <c r="D5" s="22"/>
      <c r="E5" s="22" t="s">
        <v>17</v>
      </c>
      <c r="F5" s="22"/>
      <c r="G5" s="22"/>
      <c r="H5" s="22" t="s">
        <v>18</v>
      </c>
      <c r="I5" s="22"/>
      <c r="J5" s="22"/>
    </row>
    <row r="6" spans="1:22" x14ac:dyDescent="0.3">
      <c r="A6" s="82" t="s">
        <v>13</v>
      </c>
      <c r="B6" s="3" t="s">
        <v>34</v>
      </c>
      <c r="C6" s="3" t="s">
        <v>35</v>
      </c>
      <c r="D6" s="3" t="s">
        <v>36</v>
      </c>
      <c r="E6" s="3" t="s">
        <v>34</v>
      </c>
      <c r="F6" s="3" t="s">
        <v>35</v>
      </c>
      <c r="G6" s="3" t="s">
        <v>36</v>
      </c>
      <c r="H6" s="3" t="s">
        <v>34</v>
      </c>
      <c r="I6" s="3" t="s">
        <v>35</v>
      </c>
      <c r="J6" s="3" t="s">
        <v>36</v>
      </c>
    </row>
    <row r="7" spans="1:22" x14ac:dyDescent="0.3">
      <c r="A7" s="3">
        <v>0</v>
      </c>
      <c r="B7" s="6">
        <f>'Raman Raw Data'!B9/'Raman Raw Data'!E9</f>
        <v>0.37185929648241206</v>
      </c>
      <c r="C7" s="6">
        <f>'Raman Raw Data'!C9/'Raman Raw Data'!F9</f>
        <v>0.34146341463414637</v>
      </c>
      <c r="D7" s="6">
        <f>'Raman Raw Data'!D9/'Raman Raw Data'!G9</f>
        <v>0.44086021505376344</v>
      </c>
      <c r="E7" s="6">
        <f>'Raman Raw Data'!N9/'Raman Raw Data'!Q9</f>
        <v>0.30612244897959184</v>
      </c>
      <c r="F7" s="6">
        <f>'Raman Raw Data'!O9/'Raman Raw Data'!R9</f>
        <v>0.45652173913043476</v>
      </c>
      <c r="G7" s="6">
        <f>'Raman Raw Data'!P9/'Raman Raw Data'!S9</f>
        <v>0.16981132075471697</v>
      </c>
      <c r="H7" s="6">
        <f>'Raman Raw Data'!Z9/'Raman Raw Data'!AC9</f>
        <v>0.3972222222222222</v>
      </c>
      <c r="I7" s="6">
        <f>'Raman Raw Data'!AA9/'Raman Raw Data'!AD9</f>
        <v>0.39185750636132316</v>
      </c>
      <c r="J7" s="6">
        <f>'Raman Raw Data'!AB9/'Raman Raw Data'!AE9</f>
        <v>0.48648648648648651</v>
      </c>
    </row>
    <row r="8" spans="1:22" x14ac:dyDescent="0.3">
      <c r="A8" s="3">
        <v>0.25</v>
      </c>
      <c r="B8" s="6">
        <f>'Raman Raw Data'!B10/'Raman Raw Data'!E10</f>
        <v>0.5957446808510638</v>
      </c>
      <c r="C8" s="6">
        <f>'Raman Raw Data'!C10/'Raman Raw Data'!F10</f>
        <v>0.57843137254901966</v>
      </c>
      <c r="D8" s="6">
        <f>'Raman Raw Data'!D10/'Raman Raw Data'!G10</f>
        <v>0.58741258741258739</v>
      </c>
      <c r="E8" s="6">
        <f>'Raman Raw Data'!N10/'Raman Raw Data'!Q10</f>
        <v>0.79831932773109249</v>
      </c>
      <c r="F8" s="6">
        <f>'Raman Raw Data'!O10/'Raman Raw Data'!R10</f>
        <v>0.51260504201680668</v>
      </c>
      <c r="G8" s="6">
        <f>'Raman Raw Data'!P10/'Raman Raw Data'!S10</f>
        <v>0.73</v>
      </c>
      <c r="H8" s="6">
        <f>'Raman Raw Data'!Z10/'Raman Raw Data'!AC10</f>
        <v>0.45263157894736844</v>
      </c>
      <c r="I8" s="6">
        <f>'Raman Raw Data'!AA10/'Raman Raw Data'!AD10</f>
        <v>0.4282115869017632</v>
      </c>
      <c r="J8" s="6">
        <f>'Raman Raw Data'!AB10/'Raman Raw Data'!AE10</f>
        <v>0.40236686390532544</v>
      </c>
    </row>
    <row r="9" spans="1:22" x14ac:dyDescent="0.3">
      <c r="A9" s="8">
        <v>0.5</v>
      </c>
      <c r="B9" s="6">
        <f>'Raman Raw Data'!B11/'Raman Raw Data'!E11</f>
        <v>0.55294117647058827</v>
      </c>
      <c r="C9" s="6">
        <f>'Raman Raw Data'!C11/'Raman Raw Data'!F11</f>
        <v>0.57391304347826089</v>
      </c>
      <c r="D9" s="6">
        <f>'Raman Raw Data'!D11/'Raman Raw Data'!G11</f>
        <v>0.5</v>
      </c>
      <c r="E9" s="6">
        <f>'Raman Raw Data'!N11/'Raman Raw Data'!Q11</f>
        <v>0.7232142857142857</v>
      </c>
      <c r="F9" s="6">
        <f>'Raman Raw Data'!O11/'Raman Raw Data'!R11</f>
        <v>0.78823529411764703</v>
      </c>
      <c r="G9" s="6">
        <f>'Raman Raw Data'!P11/'Raman Raw Data'!S11</f>
        <v>0.68604651162790697</v>
      </c>
      <c r="H9" s="6">
        <f>'Raman Raw Data'!Z11/'Raman Raw Data'!AC11</f>
        <v>0.54545454545454541</v>
      </c>
      <c r="I9" s="6">
        <f>'Raman Raw Data'!AA11/'Raman Raw Data'!AD11</f>
        <v>0.54437869822485208</v>
      </c>
      <c r="J9" s="6">
        <f>'Raman Raw Data'!AB11/'Raman Raw Data'!AE11</f>
        <v>0.61428571428571432</v>
      </c>
    </row>
    <row r="10" spans="1:22" x14ac:dyDescent="0.3">
      <c r="A10" s="3">
        <v>0.75</v>
      </c>
      <c r="B10" s="6">
        <f>'Raman Raw Data'!B12/'Raman Raw Data'!E12</f>
        <v>0.78873239436619713</v>
      </c>
      <c r="C10" s="6">
        <f>'Raman Raw Data'!C12/'Raman Raw Data'!F12</f>
        <v>0.84</v>
      </c>
      <c r="D10" s="6">
        <f>'Raman Raw Data'!D12/'Raman Raw Data'!G12</f>
        <v>0.78749999999999998</v>
      </c>
      <c r="E10" s="6">
        <f>'Raman Raw Data'!N12/'Raman Raw Data'!Q12</f>
        <v>0.76744186046511631</v>
      </c>
      <c r="F10" s="6">
        <f>'Raman Raw Data'!O12/'Raman Raw Data'!R12</f>
        <v>0.68</v>
      </c>
      <c r="G10" s="6">
        <f>'Raman Raw Data'!P12/'Raman Raw Data'!S12</f>
        <v>0.92473118279569888</v>
      </c>
      <c r="H10" s="6">
        <f>'Raman Raw Data'!Z12/'Raman Raw Data'!AC12</f>
        <v>0.43925233644859812</v>
      </c>
      <c r="I10" s="6">
        <f>'Raman Raw Data'!AA12/'Raman Raw Data'!AD12</f>
        <v>0.64485981308411211</v>
      </c>
      <c r="J10" s="6">
        <f>'Raman Raw Data'!AB12/'Raman Raw Data'!AE12</f>
        <v>0.49664429530201343</v>
      </c>
    </row>
    <row r="11" spans="1:22" ht="15" customHeight="1" x14ac:dyDescent="0.3">
      <c r="A11" s="3">
        <v>1</v>
      </c>
      <c r="B11" s="6">
        <f>'Raman Raw Data'!B13/'Raman Raw Data'!E13</f>
        <v>0.67532467532467533</v>
      </c>
      <c r="C11" s="6">
        <f>'Raman Raw Data'!C13/'Raman Raw Data'!F13</f>
        <v>0.76744186046511631</v>
      </c>
      <c r="D11" s="6">
        <f>'Raman Raw Data'!D13/'Raman Raw Data'!G13</f>
        <v>0.53968253968253965</v>
      </c>
      <c r="E11" s="6">
        <f>'Raman Raw Data'!N13/'Raman Raw Data'!Q13</f>
        <v>1</v>
      </c>
      <c r="F11" s="6">
        <f>'Raman Raw Data'!O13/'Raman Raw Data'!R13</f>
        <v>0.94545454545454544</v>
      </c>
      <c r="G11" s="6">
        <f>'Raman Raw Data'!P13/'Raman Raw Data'!S13</f>
        <v>0.87401574803149606</v>
      </c>
      <c r="H11" s="6">
        <f>'Raman Raw Data'!Z13/'Raman Raw Data'!AC13</f>
        <v>0.65116279069767447</v>
      </c>
      <c r="I11" s="6">
        <f>'Raman Raw Data'!AA13/'Raman Raw Data'!AD13</f>
        <v>0.75590551181102361</v>
      </c>
      <c r="J11" s="6">
        <f>'Raman Raw Data'!AB13/'Raman Raw Data'!AE13</f>
        <v>0.67289719626168221</v>
      </c>
      <c r="M11" s="12"/>
      <c r="N11" s="2"/>
      <c r="O11" s="2"/>
      <c r="P11" s="2"/>
      <c r="Q11" s="2"/>
      <c r="R11" s="2"/>
      <c r="S11" s="2"/>
      <c r="T11" s="2"/>
      <c r="U11" s="2"/>
      <c r="V11" s="2"/>
    </row>
    <row r="12" spans="1:22" x14ac:dyDescent="0.3">
      <c r="A12" s="3">
        <v>2</v>
      </c>
      <c r="B12" s="6">
        <f>'Raman Raw Data'!B14/'Raman Raw Data'!E14</f>
        <v>1</v>
      </c>
      <c r="C12" s="6">
        <f>'Raman Raw Data'!C14/'Raman Raw Data'!F14</f>
        <v>0.53725490196078429</v>
      </c>
      <c r="D12" s="6">
        <f>'Raman Raw Data'!D14/'Raman Raw Data'!G14</f>
        <v>0.75897435897435894</v>
      </c>
      <c r="E12" s="6">
        <f>'Raman Raw Data'!N14/'Raman Raw Data'!Q14</f>
        <v>0.84476534296028882</v>
      </c>
      <c r="F12" s="6">
        <f>'Raman Raw Data'!O14/'Raman Raw Data'!R14</f>
        <v>0.84399999999999997</v>
      </c>
      <c r="G12" s="6">
        <f>'Raman Raw Data'!P14/'Raman Raw Data'!S14</f>
        <v>1.0227272727272727</v>
      </c>
      <c r="H12" s="6">
        <f>'Raman Raw Data'!Z14/'Raman Raw Data'!AC14</f>
        <v>0.64489795918367343</v>
      </c>
      <c r="I12" s="6">
        <f>'Raman Raw Data'!AA14/'Raman Raw Data'!AD14</f>
        <v>1.0465116279069768</v>
      </c>
      <c r="J12" s="6">
        <f>'Raman Raw Data'!AB14/'Raman Raw Data'!AE14</f>
        <v>0.72368421052631582</v>
      </c>
      <c r="M12" s="2"/>
      <c r="N12" s="2"/>
      <c r="O12" s="2"/>
      <c r="P12" s="2"/>
      <c r="Q12" s="2"/>
      <c r="R12" s="2"/>
      <c r="S12" s="2"/>
      <c r="T12" s="2"/>
      <c r="U12" s="2"/>
      <c r="V12" s="2"/>
    </row>
    <row r="13" spans="1:22" x14ac:dyDescent="0.3">
      <c r="A13" s="3">
        <v>3</v>
      </c>
      <c r="B13" s="6" t="s">
        <v>9</v>
      </c>
      <c r="C13" s="6" t="s">
        <v>9</v>
      </c>
      <c r="D13" s="6" t="s">
        <v>9</v>
      </c>
      <c r="E13" s="6">
        <f>'Raman Raw Data'!N15/'Raman Raw Data'!Q15</f>
        <v>1.3161764705882353</v>
      </c>
      <c r="F13" s="6">
        <f>'Raman Raw Data'!O15/'Raman Raw Data'!R15</f>
        <v>1.2380952380952381</v>
      </c>
      <c r="G13" s="6">
        <f>'Raman Raw Data'!P15/'Raman Raw Data'!S15</f>
        <v>1.0463917525773196</v>
      </c>
      <c r="H13" s="6">
        <f>'Raman Raw Data'!Z15/'Raman Raw Data'!AC15</f>
        <v>0.84753363228699552</v>
      </c>
      <c r="I13" s="6">
        <f>'Raman Raw Data'!AA15/'Raman Raw Data'!AD15</f>
        <v>0.8771929824561403</v>
      </c>
      <c r="J13" s="6">
        <f>'Raman Raw Data'!AB15/'Raman Raw Data'!AE15</f>
        <v>0.6404494382022472</v>
      </c>
    </row>
    <row r="14" spans="1:22" x14ac:dyDescent="0.3">
      <c r="A14" s="3">
        <v>4</v>
      </c>
      <c r="B14" s="6" t="s">
        <v>9</v>
      </c>
      <c r="C14" s="6" t="s">
        <v>9</v>
      </c>
      <c r="D14" s="6" t="s">
        <v>9</v>
      </c>
      <c r="E14" s="6">
        <f>'Raman Raw Data'!N16/'Raman Raw Data'!Q16</f>
        <v>1.1621621621621621</v>
      </c>
      <c r="F14" s="6">
        <f>'Raman Raw Data'!O16/'Raman Raw Data'!R16</f>
        <v>1.1694915254237288</v>
      </c>
      <c r="G14" s="6">
        <f>'Raman Raw Data'!P16/'Raman Raw Data'!S16</f>
        <v>1.1111111111111112</v>
      </c>
      <c r="H14" s="6">
        <f>'Raman Raw Data'!Z16/'Raman Raw Data'!AC16</f>
        <v>0.7232142857142857</v>
      </c>
      <c r="I14" s="6">
        <f>'Raman Raw Data'!AA16/'Raman Raw Data'!AD16</f>
        <v>0.78358208955223885</v>
      </c>
      <c r="J14" s="6">
        <f>'Raman Raw Data'!AB16/'Raman Raw Data'!AE16</f>
        <v>0.82296650717703346</v>
      </c>
    </row>
    <row r="15" spans="1:22" x14ac:dyDescent="0.3">
      <c r="A15" s="4"/>
      <c r="B15" s="6"/>
      <c r="C15" s="6"/>
      <c r="D15" s="6"/>
      <c r="E15" s="6"/>
      <c r="F15" s="6"/>
      <c r="G15" s="6"/>
      <c r="H15" s="6"/>
      <c r="I15" s="6"/>
      <c r="J15" s="6"/>
    </row>
    <row r="16" spans="1:22" ht="28.8" x14ac:dyDescent="0.3">
      <c r="A16" s="80" t="s">
        <v>11</v>
      </c>
      <c r="B16" s="22" t="s">
        <v>16</v>
      </c>
      <c r="C16" s="22"/>
      <c r="D16" s="22"/>
      <c r="E16" s="22" t="s">
        <v>17</v>
      </c>
      <c r="F16" s="22"/>
      <c r="G16" s="22"/>
      <c r="H16" s="22" t="s">
        <v>18</v>
      </c>
      <c r="I16" s="22"/>
      <c r="J16" s="22"/>
    </row>
    <row r="17" spans="1:20" ht="15" customHeight="1" x14ac:dyDescent="0.3">
      <c r="A17" s="82" t="s">
        <v>13</v>
      </c>
      <c r="B17" s="3" t="s">
        <v>34</v>
      </c>
      <c r="C17" s="3" t="s">
        <v>35</v>
      </c>
      <c r="D17" s="3" t="s">
        <v>36</v>
      </c>
      <c r="E17" s="3" t="s">
        <v>34</v>
      </c>
      <c r="F17" s="3" t="s">
        <v>35</v>
      </c>
      <c r="G17" s="3" t="s">
        <v>36</v>
      </c>
      <c r="H17" s="3" t="s">
        <v>34</v>
      </c>
      <c r="I17" s="3" t="s">
        <v>35</v>
      </c>
      <c r="J17" s="3" t="s">
        <v>36</v>
      </c>
      <c r="K17" s="12"/>
      <c r="L17" s="2"/>
      <c r="M17" s="2"/>
      <c r="N17" s="2"/>
      <c r="O17" s="2"/>
      <c r="P17" s="2"/>
      <c r="Q17" s="2"/>
      <c r="R17" s="2"/>
      <c r="S17" s="2"/>
      <c r="T17" s="2"/>
    </row>
    <row r="18" spans="1:20" ht="15" customHeight="1" x14ac:dyDescent="0.3">
      <c r="A18" s="3">
        <v>0</v>
      </c>
      <c r="B18" s="6">
        <f>'Raman Raw Data'!B22/'Raman Raw Data'!E22</f>
        <v>0.43452380952380953</v>
      </c>
      <c r="C18" s="6">
        <f>'Raman Raw Data'!C22/'Raman Raw Data'!F22</f>
        <v>0.25786163522012578</v>
      </c>
      <c r="D18" s="6">
        <f>'Raman Raw Data'!D22/'Raman Raw Data'!G22</f>
        <v>0.35820895522388058</v>
      </c>
      <c r="E18" s="6">
        <f>'Raman Raw Data'!N22/'Raman Raw Data'!Q22</f>
        <v>0.46564885496183206</v>
      </c>
      <c r="F18" s="6">
        <f>'Raman Raw Data'!O22/'Raman Raw Data'!R22</f>
        <v>0.32745098039215687</v>
      </c>
      <c r="G18" s="6">
        <f>'Raman Raw Data'!P22/'Raman Raw Data'!S22</f>
        <v>0.31280788177339902</v>
      </c>
      <c r="H18" s="6">
        <f>'Raman Raw Data'!Z22/'Raman Raw Data'!AC22</f>
        <v>0.43975903614457829</v>
      </c>
      <c r="I18" s="6">
        <f>'Raman Raw Data'!AA22/'Raman Raw Data'!AD22</f>
        <v>0.45161290322580644</v>
      </c>
      <c r="J18" s="6">
        <f>'Raman Raw Data'!AB22/'Raman Raw Data'!AE22</f>
        <v>0.34333333333333332</v>
      </c>
      <c r="K18" s="2"/>
      <c r="L18" s="2"/>
      <c r="M18" s="2"/>
      <c r="N18" s="2"/>
      <c r="O18" s="2"/>
      <c r="P18" s="2"/>
      <c r="Q18" s="2"/>
      <c r="R18" s="2"/>
      <c r="S18" s="2"/>
      <c r="T18" s="2"/>
    </row>
    <row r="19" spans="1:20" ht="15" customHeight="1" x14ac:dyDescent="0.3">
      <c r="A19" s="3">
        <v>0.25</v>
      </c>
      <c r="B19" s="6">
        <f>'Raman Raw Data'!B23/'Raman Raw Data'!E23</f>
        <v>0.43902439024390244</v>
      </c>
      <c r="C19" s="6">
        <f>'Raman Raw Data'!C23/'Raman Raw Data'!F23</f>
        <v>0.56521739130434778</v>
      </c>
      <c r="D19" s="6">
        <f>'Raman Raw Data'!D23/'Raman Raw Data'!G23</f>
        <v>0.23333333333333334</v>
      </c>
      <c r="E19" s="6">
        <f>'Raman Raw Data'!N23/'Raman Raw Data'!Q23</f>
        <v>0.4050632911392405</v>
      </c>
      <c r="F19" s="6">
        <f>'Raman Raw Data'!O23/'Raman Raw Data'!R23</f>
        <v>0.6</v>
      </c>
      <c r="G19" s="6">
        <f>'Raman Raw Data'!P23/'Raman Raw Data'!S23</f>
        <v>0.82666666666666666</v>
      </c>
      <c r="H19" s="6">
        <f>'Raman Raw Data'!Z23/'Raman Raw Data'!AC23</f>
        <v>0.40909090909090912</v>
      </c>
      <c r="I19" s="6">
        <f>'Raman Raw Data'!AA23/'Raman Raw Data'!AD23</f>
        <v>0.5161290322580645</v>
      </c>
      <c r="J19" s="6">
        <f>'Raman Raw Data'!AB23/'Raman Raw Data'!AE23</f>
        <v>0.48672566371681414</v>
      </c>
      <c r="K19" s="2"/>
      <c r="L19" s="2"/>
      <c r="M19" s="2"/>
      <c r="N19" s="2"/>
      <c r="O19" s="2"/>
      <c r="P19" s="2"/>
      <c r="Q19" s="2"/>
      <c r="R19" s="2"/>
      <c r="S19" s="2"/>
      <c r="T19" s="2"/>
    </row>
    <row r="20" spans="1:20" x14ac:dyDescent="0.3">
      <c r="A20" s="8">
        <v>0.5</v>
      </c>
      <c r="B20" s="6">
        <f>'Raman Raw Data'!B24/'Raman Raw Data'!E24</f>
        <v>0.7</v>
      </c>
      <c r="C20" s="6">
        <f>'Raman Raw Data'!C24/'Raman Raw Data'!F24</f>
        <v>0.55555555555555558</v>
      </c>
      <c r="D20" s="6">
        <f>'Raman Raw Data'!D24/'Raman Raw Data'!G24</f>
        <v>0.52</v>
      </c>
      <c r="E20" s="6">
        <f>'Raman Raw Data'!N24/'Raman Raw Data'!Q24</f>
        <v>0.55102040816326525</v>
      </c>
      <c r="F20" s="6">
        <f>'Raman Raw Data'!O24/'Raman Raw Data'!R24</f>
        <v>0.78350515463917525</v>
      </c>
      <c r="G20" s="6">
        <f>'Raman Raw Data'!P24/'Raman Raw Data'!S24</f>
        <v>0.74590163934426235</v>
      </c>
      <c r="H20" s="6">
        <f>'Raman Raw Data'!Z24/'Raman Raw Data'!AC24</f>
        <v>0.59</v>
      </c>
      <c r="I20" s="6">
        <f>'Raman Raw Data'!AA24/'Raman Raw Data'!AD24</f>
        <v>0.72413793103448276</v>
      </c>
      <c r="J20" s="6">
        <f>'Raman Raw Data'!AB24/'Raman Raw Data'!AE24</f>
        <v>0.51764705882352946</v>
      </c>
      <c r="K20" s="2"/>
      <c r="L20" s="2"/>
      <c r="M20" s="2"/>
      <c r="N20" s="2"/>
      <c r="O20" s="2"/>
      <c r="P20" s="2"/>
      <c r="Q20" s="2"/>
      <c r="R20" s="2"/>
      <c r="S20" s="2"/>
      <c r="T20" s="2"/>
    </row>
    <row r="21" spans="1:20" x14ac:dyDescent="0.3">
      <c r="A21" s="3">
        <v>0.75</v>
      </c>
      <c r="B21" s="6">
        <f>'Raman Raw Data'!B25/'Raman Raw Data'!E25</f>
        <v>0.58571428571428574</v>
      </c>
      <c r="C21" s="6">
        <f>'Raman Raw Data'!C25/'Raman Raw Data'!F25</f>
        <v>0.66666666666666663</v>
      </c>
      <c r="D21" s="6">
        <f>'Raman Raw Data'!D25/'Raman Raw Data'!G25</f>
        <v>0.56666666666666665</v>
      </c>
      <c r="E21" s="6">
        <f>'Raman Raw Data'!N25/'Raman Raw Data'!Q25</f>
        <v>0.66956521739130437</v>
      </c>
      <c r="F21" s="6">
        <f>'Raman Raw Data'!O25/'Raman Raw Data'!R25</f>
        <v>0.82828282828282829</v>
      </c>
      <c r="G21" s="6">
        <f>'Raman Raw Data'!P25/'Raman Raw Data'!S25</f>
        <v>0.91025641025641024</v>
      </c>
      <c r="H21" s="6">
        <f>'Raman Raw Data'!Z25/'Raman Raw Data'!AC25</f>
        <v>0.6428571428571429</v>
      </c>
      <c r="I21" s="6">
        <f>'Raman Raw Data'!AA25/'Raman Raw Data'!AD25</f>
        <v>0.56000000000000005</v>
      </c>
      <c r="J21" s="6">
        <f>'Raman Raw Data'!AB25/'Raman Raw Data'!AE25</f>
        <v>0.58585858585858586</v>
      </c>
    </row>
    <row r="22" spans="1:20" x14ac:dyDescent="0.3">
      <c r="A22" s="3">
        <v>1</v>
      </c>
      <c r="B22" s="6">
        <f>'Raman Raw Data'!B26/'Raman Raw Data'!E26</f>
        <v>0.96610169491525422</v>
      </c>
      <c r="C22" s="6">
        <f>'Raman Raw Data'!C26/'Raman Raw Data'!F26</f>
        <v>0.68253968253968256</v>
      </c>
      <c r="D22" s="6">
        <f>'Raman Raw Data'!D26/'Raman Raw Data'!G26</f>
        <v>0.71287128712871284</v>
      </c>
      <c r="E22" s="6">
        <f>'Raman Raw Data'!N26/'Raman Raw Data'!Q26</f>
        <v>0.66141732283464572</v>
      </c>
      <c r="F22" s="6">
        <f>'Raman Raw Data'!O26/'Raman Raw Data'!R26</f>
        <v>0.8</v>
      </c>
      <c r="G22" s="6">
        <f>'Raman Raw Data'!P26/'Raman Raw Data'!S26</f>
        <v>0.80188679245283023</v>
      </c>
      <c r="H22" s="6">
        <f>'Raman Raw Data'!Z26/'Raman Raw Data'!AC26</f>
        <v>0.7415730337078652</v>
      </c>
      <c r="I22" s="6">
        <f>'Raman Raw Data'!AA26/'Raman Raw Data'!AD26</f>
        <v>0.65648854961832059</v>
      </c>
      <c r="J22" s="6">
        <f>'Raman Raw Data'!AB26/'Raman Raw Data'!AE26</f>
        <v>0.6</v>
      </c>
    </row>
    <row r="23" spans="1:20" x14ac:dyDescent="0.3">
      <c r="A23" s="3">
        <v>2</v>
      </c>
      <c r="B23" s="6">
        <f>'Raman Raw Data'!B27/'Raman Raw Data'!E27</f>
        <v>0.77992277992277992</v>
      </c>
      <c r="C23" s="6">
        <f>'Raman Raw Data'!C27/'Raman Raw Data'!F27</f>
        <v>0.61044176706827313</v>
      </c>
      <c r="D23" s="6">
        <f>'Raman Raw Data'!D27/'Raman Raw Data'!G27</f>
        <v>0.75362318840579712</v>
      </c>
      <c r="E23" s="6">
        <f>'Raman Raw Data'!N27/'Raman Raw Data'!Q27</f>
        <v>0.875</v>
      </c>
      <c r="F23" s="6">
        <f>'Raman Raw Data'!O27/'Raman Raw Data'!R27</f>
        <v>0.67441860465116277</v>
      </c>
      <c r="G23" s="6">
        <f>'Raman Raw Data'!P27/'Raman Raw Data'!S27</f>
        <v>0.81294964028776984</v>
      </c>
      <c r="H23" s="6">
        <f>'Raman Raw Data'!Z27/'Raman Raw Data'!AC27</f>
        <v>0.73931623931623935</v>
      </c>
      <c r="I23" s="6">
        <f>'Raman Raw Data'!AA27/'Raman Raw Data'!AD27</f>
        <v>0.5757575757575758</v>
      </c>
      <c r="J23" s="6">
        <f>'Raman Raw Data'!AB27/'Raman Raw Data'!AE27</f>
        <v>0.77948717948717949</v>
      </c>
    </row>
    <row r="24" spans="1:20" x14ac:dyDescent="0.3">
      <c r="A24" s="3">
        <v>3</v>
      </c>
      <c r="B24" s="6" t="s">
        <v>9</v>
      </c>
      <c r="C24" s="6" t="s">
        <v>9</v>
      </c>
      <c r="D24" s="6" t="s">
        <v>9</v>
      </c>
      <c r="E24" s="6">
        <f>'Raman Raw Data'!N28/'Raman Raw Data'!Q28</f>
        <v>1.2181818181818183</v>
      </c>
      <c r="F24" s="6">
        <f>'Raman Raw Data'!O28/'Raman Raw Data'!R28</f>
        <v>1.0434782608695652</v>
      </c>
      <c r="G24" s="6">
        <f>'Raman Raw Data'!P28/'Raman Raw Data'!S28</f>
        <v>0.9452054794520548</v>
      </c>
      <c r="H24" s="6">
        <f>'Raman Raw Data'!Z28/'Raman Raw Data'!AC28</f>
        <v>0.60869565217391308</v>
      </c>
      <c r="I24" s="6">
        <f>'Raman Raw Data'!AA28/'Raman Raw Data'!AD28</f>
        <v>0.63793103448275867</v>
      </c>
      <c r="J24" s="6">
        <f>'Raman Raw Data'!AB28/'Raman Raw Data'!AE28</f>
        <v>0.70987654320987659</v>
      </c>
    </row>
    <row r="25" spans="1:20" x14ac:dyDescent="0.3">
      <c r="A25" s="3">
        <v>4</v>
      </c>
      <c r="B25" s="6" t="s">
        <v>9</v>
      </c>
      <c r="C25" s="6" t="s">
        <v>9</v>
      </c>
      <c r="D25" s="6" t="s">
        <v>9</v>
      </c>
      <c r="E25" s="6">
        <f>'Raman Raw Data'!N29/'Raman Raw Data'!Q29</f>
        <v>1.0588235294117647</v>
      </c>
      <c r="F25" s="6">
        <f>'Raman Raw Data'!O29/'Raman Raw Data'!R29</f>
        <v>0.9850746268656716</v>
      </c>
      <c r="G25" s="6">
        <f>'Raman Raw Data'!P29/'Raman Raw Data'!S29</f>
        <v>0.98275862068965514</v>
      </c>
      <c r="H25" s="6">
        <f>'Raman Raw Data'!Z29/'Raman Raw Data'!AC29</f>
        <v>0.8761329305135952</v>
      </c>
      <c r="I25" s="6">
        <f>'Raman Raw Data'!AA29/'Raman Raw Data'!AD29</f>
        <v>0.92067988668555245</v>
      </c>
      <c r="J25" s="6">
        <f>'Raman Raw Data'!AB29/'Raman Raw Data'!AE29</f>
        <v>0.73417721518987344</v>
      </c>
    </row>
    <row r="26" spans="1:20" x14ac:dyDescent="0.3">
      <c r="A26" s="4"/>
      <c r="B26" s="6"/>
      <c r="C26" s="6"/>
      <c r="D26" s="6"/>
      <c r="E26" s="6"/>
      <c r="F26" s="6"/>
      <c r="G26" s="6"/>
      <c r="H26" s="6"/>
      <c r="I26" s="6"/>
      <c r="J26" s="6"/>
    </row>
    <row r="27" spans="1:20" ht="28.8" x14ac:dyDescent="0.3">
      <c r="A27" s="81" t="s">
        <v>12</v>
      </c>
      <c r="B27" s="22" t="s">
        <v>16</v>
      </c>
      <c r="C27" s="22"/>
      <c r="D27" s="22"/>
      <c r="E27" s="22" t="s">
        <v>17</v>
      </c>
      <c r="F27" s="22"/>
      <c r="G27" s="22"/>
      <c r="H27" s="22" t="s">
        <v>18</v>
      </c>
      <c r="I27" s="22"/>
      <c r="J27" s="22"/>
    </row>
    <row r="28" spans="1:20" x14ac:dyDescent="0.3">
      <c r="A28" s="82" t="s">
        <v>13</v>
      </c>
      <c r="B28" s="3" t="s">
        <v>34</v>
      </c>
      <c r="C28" s="3" t="s">
        <v>35</v>
      </c>
      <c r="D28" s="3" t="s">
        <v>36</v>
      </c>
      <c r="E28" s="3" t="s">
        <v>34</v>
      </c>
      <c r="F28" s="3" t="s">
        <v>35</v>
      </c>
      <c r="G28" s="3" t="s">
        <v>36</v>
      </c>
      <c r="H28" s="3" t="s">
        <v>34</v>
      </c>
      <c r="I28" s="3" t="s">
        <v>35</v>
      </c>
      <c r="J28" s="3" t="s">
        <v>36</v>
      </c>
    </row>
    <row r="29" spans="1:20" x14ac:dyDescent="0.3">
      <c r="A29" s="3">
        <v>0</v>
      </c>
      <c r="B29" s="6">
        <f>'Raman Raw Data'!B35/'Raman Raw Data'!E35</f>
        <v>0.32402234636871508</v>
      </c>
      <c r="C29" s="6">
        <f>'Raman Raw Data'!C35/'Raman Raw Data'!F35</f>
        <v>0.39018087855297157</v>
      </c>
      <c r="D29" s="6">
        <f>'Raman Raw Data'!D35/'Raman Raw Data'!G35</f>
        <v>0.33014354066985646</v>
      </c>
      <c r="E29" s="6">
        <f>'Raman Raw Data'!N35/'Raman Raw Data'!Q35</f>
        <v>0.35806451612903228</v>
      </c>
      <c r="F29" s="6">
        <f>'Raman Raw Data'!O35/'Raman Raw Data'!R35</f>
        <v>0.4329004329004329</v>
      </c>
      <c r="G29" s="6">
        <f>'Raman Raw Data'!P35/'Raman Raw Data'!S35</f>
        <v>0.31043956043956045</v>
      </c>
      <c r="H29" s="6">
        <f>'Raman Raw Data'!Z35/'Raman Raw Data'!AC35</f>
        <v>0.42289719626168226</v>
      </c>
      <c r="I29" s="6">
        <f>'Raman Raw Data'!AA35/'Raman Raw Data'!AD35</f>
        <v>0.44791666666666669</v>
      </c>
      <c r="J29" s="6">
        <f>'Raman Raw Data'!AB35/'Raman Raw Data'!AE35</f>
        <v>0.39534883720930231</v>
      </c>
    </row>
    <row r="30" spans="1:20" x14ac:dyDescent="0.3">
      <c r="A30" s="3">
        <v>0.25</v>
      </c>
      <c r="B30" s="6">
        <f>'Raman Raw Data'!B36/'Raman Raw Data'!E36</f>
        <v>0.57352941176470584</v>
      </c>
      <c r="C30" s="6">
        <f>'Raman Raw Data'!C36/'Raman Raw Data'!F36</f>
        <v>0.48245614035087719</v>
      </c>
      <c r="D30" s="6">
        <f>'Raman Raw Data'!D36/'Raman Raw Data'!G36</f>
        <v>0.3963963963963964</v>
      </c>
      <c r="E30" s="6">
        <f>'Raman Raw Data'!N36/'Raman Raw Data'!Q36</f>
        <v>0.71276595744680848</v>
      </c>
      <c r="F30" s="6">
        <f>'Raman Raw Data'!O36/'Raman Raw Data'!R36</f>
        <v>0.68253968253968256</v>
      </c>
      <c r="G30" s="6">
        <f>'Raman Raw Data'!P36/'Raman Raw Data'!S36</f>
        <v>0.83750000000000002</v>
      </c>
      <c r="H30" s="6">
        <f>'Raman Raw Data'!Z36/'Raman Raw Data'!AC36</f>
        <v>0.50467289719626163</v>
      </c>
      <c r="I30" s="6">
        <f>'Raman Raw Data'!AA36/'Raman Raw Data'!AD36</f>
        <v>0.54621848739495793</v>
      </c>
      <c r="J30" s="6">
        <f>'Raman Raw Data'!AB36/'Raman Raw Data'!AE36</f>
        <v>0.58974358974358976</v>
      </c>
    </row>
    <row r="31" spans="1:20" x14ac:dyDescent="0.3">
      <c r="A31" s="8">
        <v>0.5</v>
      </c>
      <c r="B31" s="6">
        <f>'Raman Raw Data'!B37/'Raman Raw Data'!E37</f>
        <v>0.67032967032967028</v>
      </c>
      <c r="C31" s="6">
        <f>'Raman Raw Data'!C37/'Raman Raw Data'!F37</f>
        <v>0.44444444444444442</v>
      </c>
      <c r="D31" s="6">
        <f>'Raman Raw Data'!D37/'Raman Raw Data'!G37</f>
        <v>0.620253164556962</v>
      </c>
      <c r="E31" s="6">
        <f>'Raman Raw Data'!N37/'Raman Raw Data'!Q37</f>
        <v>0.74468085106382975</v>
      </c>
      <c r="F31" s="6">
        <f>'Raman Raw Data'!O37/'Raman Raw Data'!R37</f>
        <v>0.97435897435897434</v>
      </c>
      <c r="G31" s="6">
        <f>'Raman Raw Data'!P37/'Raman Raw Data'!S37</f>
        <v>0.80952380952380953</v>
      </c>
      <c r="H31" s="6">
        <f>'Raman Raw Data'!Z37/'Raman Raw Data'!AC37</f>
        <v>0.5089285714285714</v>
      </c>
      <c r="I31" s="6">
        <f>'Raman Raw Data'!AA37/'Raman Raw Data'!AD37</f>
        <v>0.44036697247706424</v>
      </c>
      <c r="J31" s="6">
        <f>'Raman Raw Data'!AB37/'Raman Raw Data'!AE37</f>
        <v>0.41025641025641024</v>
      </c>
    </row>
    <row r="32" spans="1:20" x14ac:dyDescent="0.3">
      <c r="A32" s="3">
        <v>0.75</v>
      </c>
      <c r="B32" s="6">
        <f>'Raman Raw Data'!B38/'Raman Raw Data'!E38</f>
        <v>0.74647887323943662</v>
      </c>
      <c r="C32" s="6">
        <f>'Raman Raw Data'!C38/'Raman Raw Data'!F38</f>
        <v>0.68253968253968256</v>
      </c>
      <c r="D32" s="6">
        <f>'Raman Raw Data'!D38/'Raman Raw Data'!G38</f>
        <v>0.6</v>
      </c>
      <c r="E32" s="6">
        <f>'Raman Raw Data'!N38/'Raman Raw Data'!Q38</f>
        <v>0.76811594202898548</v>
      </c>
      <c r="F32" s="6">
        <f>'Raman Raw Data'!O38/'Raman Raw Data'!R38</f>
        <v>0.67391304347826086</v>
      </c>
      <c r="G32" s="6">
        <f>'Raman Raw Data'!P38/'Raman Raw Data'!S38</f>
        <v>0.85950413223140498</v>
      </c>
      <c r="H32" s="6">
        <f>'Raman Raw Data'!Z38/'Raman Raw Data'!AC38</f>
        <v>0.52238805970149249</v>
      </c>
      <c r="I32" s="6">
        <f>'Raman Raw Data'!AA38/'Raman Raw Data'!AD38</f>
        <v>0.59375</v>
      </c>
      <c r="J32" s="6">
        <f>'Raman Raw Data'!AB38/'Raman Raw Data'!AE38</f>
        <v>0.43939393939393939</v>
      </c>
    </row>
    <row r="33" spans="1:21" ht="15" customHeight="1" x14ac:dyDescent="0.3">
      <c r="A33" s="3">
        <v>1</v>
      </c>
      <c r="B33" s="6">
        <f>'Raman Raw Data'!B39/'Raman Raw Data'!E39</f>
        <v>0.91836734693877553</v>
      </c>
      <c r="C33" s="6">
        <f>'Raman Raw Data'!C39/'Raman Raw Data'!F39</f>
        <v>0.63157894736842102</v>
      </c>
      <c r="D33" s="6">
        <f>'Raman Raw Data'!D39/'Raman Raw Data'!G39</f>
        <v>0.75362318840579712</v>
      </c>
      <c r="E33" s="6">
        <f>'Raman Raw Data'!N39/'Raman Raw Data'!Q39</f>
        <v>1.1818181818181819</v>
      </c>
      <c r="F33" s="6">
        <f>'Raman Raw Data'!O39/'Raman Raw Data'!R39</f>
        <v>0.87878787878787878</v>
      </c>
      <c r="G33" s="6">
        <f>'Raman Raw Data'!P39/'Raman Raw Data'!S39</f>
        <v>0.76699029126213591</v>
      </c>
      <c r="H33" s="6">
        <f>'Raman Raw Data'!Z39/'Raman Raw Data'!AC39</f>
        <v>0.52238805970149249</v>
      </c>
      <c r="I33" s="6">
        <f>'Raman Raw Data'!AA39/'Raman Raw Data'!AD39</f>
        <v>0.65714285714285714</v>
      </c>
      <c r="J33" s="6">
        <f>'Raman Raw Data'!AB39/'Raman Raw Data'!AE39</f>
        <v>0.60130718954248363</v>
      </c>
      <c r="L33" s="12"/>
      <c r="M33" s="2"/>
      <c r="N33" s="2"/>
      <c r="O33" s="2"/>
      <c r="P33" s="2"/>
      <c r="Q33" s="2"/>
      <c r="R33" s="2"/>
      <c r="S33" s="2"/>
      <c r="T33" s="2"/>
      <c r="U33" s="2"/>
    </row>
    <row r="34" spans="1:21" x14ac:dyDescent="0.3">
      <c r="A34" s="3">
        <v>2</v>
      </c>
      <c r="B34" s="6">
        <f>'Raman Raw Data'!B40/'Raman Raw Data'!E40</f>
        <v>0.69411764705882351</v>
      </c>
      <c r="C34" s="6">
        <f>'Raman Raw Data'!C40/'Raman Raw Data'!F40</f>
        <v>0.71755725190839692</v>
      </c>
      <c r="D34" s="6">
        <f>'Raman Raw Data'!D40/'Raman Raw Data'!G40</f>
        <v>0.78787878787878785</v>
      </c>
      <c r="E34" s="6">
        <f>'Raman Raw Data'!N40/'Raman Raw Data'!Q40</f>
        <v>0.91666666666666663</v>
      </c>
      <c r="F34" s="6">
        <f>'Raman Raw Data'!O40/'Raman Raw Data'!R40</f>
        <v>1.1071428571428572</v>
      </c>
      <c r="G34" s="6">
        <f>'Raman Raw Data'!P40/'Raman Raw Data'!S40</f>
        <v>1.4722222222222223</v>
      </c>
      <c r="H34" s="6">
        <f>'Raman Raw Data'!Z40/'Raman Raw Data'!AC40</f>
        <v>1.0279720279720279</v>
      </c>
      <c r="I34" s="6">
        <f>'Raman Raw Data'!AA40/'Raman Raw Data'!AD40</f>
        <v>0.88888888888888884</v>
      </c>
      <c r="J34" s="6">
        <f>'Raman Raw Data'!AB40/'Raman Raw Data'!AE40</f>
        <v>0.66990291262135926</v>
      </c>
      <c r="L34" s="2"/>
      <c r="M34" s="2"/>
      <c r="N34" s="2"/>
      <c r="O34" s="2"/>
      <c r="P34" s="2"/>
      <c r="Q34" s="2"/>
      <c r="R34" s="2"/>
      <c r="S34" s="2"/>
      <c r="T34" s="2"/>
      <c r="U34" s="2"/>
    </row>
    <row r="35" spans="1:21" x14ac:dyDescent="0.3">
      <c r="A35" s="3">
        <v>3</v>
      </c>
      <c r="B35" s="6" t="s">
        <v>9</v>
      </c>
      <c r="C35" s="6" t="s">
        <v>9</v>
      </c>
      <c r="D35" s="6" t="s">
        <v>9</v>
      </c>
      <c r="E35" s="6">
        <f>'Raman Raw Data'!N41/'Raman Raw Data'!Q41</f>
        <v>1.0285714285714285</v>
      </c>
      <c r="F35" s="6">
        <f>'Raman Raw Data'!O41/'Raman Raw Data'!R41</f>
        <v>1.0555555555555556</v>
      </c>
      <c r="G35" s="6">
        <f>'Raman Raw Data'!P41/'Raman Raw Data'!S41</f>
        <v>1.1707317073170731</v>
      </c>
      <c r="H35" s="6">
        <f>'Raman Raw Data'!Z41/'Raman Raw Data'!AC41</f>
        <v>0.80672268907563027</v>
      </c>
      <c r="I35" s="6">
        <f>'Raman Raw Data'!AA41/'Raman Raw Data'!AD41</f>
        <v>0.77391304347826084</v>
      </c>
      <c r="J35" s="6">
        <f>'Raman Raw Data'!AB41/'Raman Raw Data'!AE41</f>
        <v>0.71653543307086609</v>
      </c>
    </row>
    <row r="36" spans="1:21" x14ac:dyDescent="0.3">
      <c r="A36" s="3">
        <v>4</v>
      </c>
      <c r="B36" s="6" t="s">
        <v>9</v>
      </c>
      <c r="C36" s="6" t="s">
        <v>9</v>
      </c>
      <c r="D36" s="6" t="s">
        <v>9</v>
      </c>
      <c r="E36" s="6">
        <f>'Raman Raw Data'!N42/'Raman Raw Data'!Q42</f>
        <v>1.3225806451612903</v>
      </c>
      <c r="F36" s="6">
        <f>'Raman Raw Data'!O42/'Raman Raw Data'!R42</f>
        <v>1.5</v>
      </c>
      <c r="G36" s="6">
        <f>'Raman Raw Data'!P42/'Raman Raw Data'!S42</f>
        <v>1.1599999999999999</v>
      </c>
      <c r="H36" s="6">
        <f>'Raman Raw Data'!Z42/'Raman Raw Data'!AC42</f>
        <v>0.86010362694300513</v>
      </c>
      <c r="I36" s="6">
        <f>'Raman Raw Data'!AA42/'Raman Raw Data'!AD42</f>
        <v>0.9452054794520548</v>
      </c>
      <c r="J36" s="6">
        <f>'Raman Raw Data'!AB42/'Raman Raw Data'!AE42</f>
        <v>1.1327433628318584</v>
      </c>
    </row>
    <row r="38" spans="1:21" x14ac:dyDescent="0.3">
      <c r="C38" s="48" t="s">
        <v>22</v>
      </c>
      <c r="D38" s="49"/>
      <c r="E38" s="49"/>
      <c r="F38" s="49"/>
      <c r="G38" s="49"/>
      <c r="H38" s="50"/>
    </row>
    <row r="39" spans="1:21" x14ac:dyDescent="0.3">
      <c r="C39" s="42" t="s">
        <v>30</v>
      </c>
      <c r="D39" s="43"/>
      <c r="E39" s="43"/>
      <c r="F39" s="43"/>
      <c r="G39" s="43"/>
      <c r="H39" s="44"/>
      <c r="I39" s="2"/>
      <c r="J39" s="2"/>
    </row>
    <row r="40" spans="1:21" x14ac:dyDescent="0.3">
      <c r="C40" s="45"/>
      <c r="D40" s="46"/>
      <c r="E40" s="46"/>
      <c r="F40" s="46"/>
      <c r="G40" s="46"/>
      <c r="H40" s="47"/>
      <c r="I40" s="2"/>
      <c r="J40" s="2"/>
    </row>
    <row r="41" spans="1:21" x14ac:dyDescent="0.3">
      <c r="C41" s="14"/>
      <c r="D41" s="14"/>
      <c r="E41" s="14"/>
      <c r="F41" s="14"/>
      <c r="G41" s="14"/>
      <c r="H41" s="14"/>
      <c r="I41" s="2"/>
      <c r="J41" s="2"/>
    </row>
    <row r="42" spans="1:21" x14ac:dyDescent="0.3">
      <c r="A42" s="9"/>
      <c r="B42" s="37" t="s">
        <v>10</v>
      </c>
      <c r="C42" s="37"/>
      <c r="D42" s="37"/>
      <c r="E42" s="38" t="s">
        <v>11</v>
      </c>
      <c r="F42" s="38"/>
      <c r="G42" s="38"/>
      <c r="H42" s="28" t="s">
        <v>12</v>
      </c>
      <c r="I42" s="28"/>
      <c r="J42" s="28"/>
    </row>
    <row r="43" spans="1:21" x14ac:dyDescent="0.3">
      <c r="A43" s="15" t="s">
        <v>13</v>
      </c>
      <c r="B43" s="7" t="s">
        <v>16</v>
      </c>
      <c r="C43" s="7" t="s">
        <v>17</v>
      </c>
      <c r="D43" s="7" t="s">
        <v>18</v>
      </c>
      <c r="E43" s="7" t="s">
        <v>16</v>
      </c>
      <c r="F43" s="7" t="s">
        <v>17</v>
      </c>
      <c r="G43" s="7" t="s">
        <v>18</v>
      </c>
      <c r="H43" s="7" t="s">
        <v>16</v>
      </c>
      <c r="I43" s="7" t="s">
        <v>17</v>
      </c>
      <c r="J43" s="7" t="s">
        <v>18</v>
      </c>
    </row>
    <row r="44" spans="1:21" x14ac:dyDescent="0.3">
      <c r="A44" s="3">
        <v>0</v>
      </c>
      <c r="B44" s="6">
        <f>AVERAGE(B7:D7)</f>
        <v>0.38472764205677396</v>
      </c>
      <c r="C44" s="6">
        <f>AVERAGE(E7:G7)</f>
        <v>0.31081850295491448</v>
      </c>
      <c r="D44" s="6">
        <f xml:space="preserve"> AVERAGE(H7:J7)</f>
        <v>0.42518873835667731</v>
      </c>
      <c r="E44" s="6">
        <f xml:space="preserve"> AVERAGE(B18:D18)</f>
        <v>0.35019813332260524</v>
      </c>
      <c r="F44" s="6">
        <f xml:space="preserve"> AVERAGE(E18:G18)</f>
        <v>0.3686359057091293</v>
      </c>
      <c r="G44" s="6">
        <f xml:space="preserve"> AVERAGE(H18:J18)</f>
        <v>0.41156842423457268</v>
      </c>
      <c r="H44" s="6">
        <f xml:space="preserve"> AVERAGE(B29:D29)</f>
        <v>0.34811558853051433</v>
      </c>
      <c r="I44" s="6">
        <f xml:space="preserve"> AVERAGE(E29:G29)</f>
        <v>0.36713483648967521</v>
      </c>
      <c r="J44" s="6">
        <f xml:space="preserve"> AVERAGE(H29:J29)</f>
        <v>0.42205423337921705</v>
      </c>
    </row>
    <row r="45" spans="1:21" x14ac:dyDescent="0.3">
      <c r="A45" s="3">
        <v>0.25</v>
      </c>
      <c r="B45" s="6">
        <f t="shared" ref="B45:B49" si="0">AVERAGE(B8:D8)</f>
        <v>0.58719621360422369</v>
      </c>
      <c r="C45" s="6">
        <f t="shared" ref="C45:C51" si="1">AVERAGE(E8:G8)</f>
        <v>0.68030812324929979</v>
      </c>
      <c r="D45" s="6">
        <f t="shared" ref="D45:D46" si="2" xml:space="preserve"> AVERAGE(H8:J8)</f>
        <v>0.42773667658481901</v>
      </c>
      <c r="E45" s="6">
        <f t="shared" ref="E45:E49" si="3" xml:space="preserve"> AVERAGE(B19:D19)</f>
        <v>0.41252503829386122</v>
      </c>
      <c r="F45" s="6">
        <f t="shared" ref="F45:F51" si="4" xml:space="preserve"> AVERAGE(E19:G19)</f>
        <v>0.61057665260196903</v>
      </c>
      <c r="G45" s="6">
        <f t="shared" ref="G45:G51" si="5" xml:space="preserve"> AVERAGE(H19:J19)</f>
        <v>0.47064853502192933</v>
      </c>
      <c r="H45" s="6">
        <f t="shared" ref="H45:H49" si="6" xml:space="preserve"> AVERAGE(B30:D30)</f>
        <v>0.48412731617065979</v>
      </c>
      <c r="I45" s="6">
        <f t="shared" ref="I45:I51" si="7" xml:space="preserve"> AVERAGE(E30:G30)</f>
        <v>0.74426854666216358</v>
      </c>
      <c r="J45" s="6">
        <f t="shared" ref="J45:J51" si="8" xml:space="preserve"> AVERAGE(H30:J30)</f>
        <v>0.5468783247782697</v>
      </c>
    </row>
    <row r="46" spans="1:21" x14ac:dyDescent="0.3">
      <c r="A46" s="8">
        <v>0.5</v>
      </c>
      <c r="B46" s="6">
        <f t="shared" si="0"/>
        <v>0.54228473998294968</v>
      </c>
      <c r="C46" s="6">
        <f t="shared" si="1"/>
        <v>0.73249869715327998</v>
      </c>
      <c r="D46" s="6">
        <f t="shared" si="2"/>
        <v>0.56803965265503731</v>
      </c>
      <c r="E46" s="6">
        <f t="shared" si="3"/>
        <v>0.59185185185185185</v>
      </c>
      <c r="F46" s="6">
        <f t="shared" si="4"/>
        <v>0.69347573404890095</v>
      </c>
      <c r="G46" s="6">
        <f t="shared" si="5"/>
        <v>0.61059499661933747</v>
      </c>
      <c r="H46" s="6">
        <f t="shared" si="6"/>
        <v>0.57834242644369227</v>
      </c>
      <c r="I46" s="6">
        <f t="shared" si="7"/>
        <v>0.84285454498220458</v>
      </c>
      <c r="J46" s="6">
        <f t="shared" si="8"/>
        <v>0.453183984720682</v>
      </c>
    </row>
    <row r="47" spans="1:21" x14ac:dyDescent="0.3">
      <c r="A47" s="3">
        <v>0.75</v>
      </c>
      <c r="B47" s="6">
        <f t="shared" si="0"/>
        <v>0.80541079812206562</v>
      </c>
      <c r="C47" s="6">
        <f t="shared" si="1"/>
        <v>0.79072434775360512</v>
      </c>
      <c r="D47" s="6">
        <f t="shared" ref="D47:D51" si="9" xml:space="preserve"> AVERAGE(H10:J10)</f>
        <v>0.52691881494490789</v>
      </c>
      <c r="E47" s="6">
        <f t="shared" si="3"/>
        <v>0.6063492063492063</v>
      </c>
      <c r="F47" s="6">
        <f t="shared" si="4"/>
        <v>0.80270148531018093</v>
      </c>
      <c r="G47" s="6">
        <f t="shared" si="5"/>
        <v>0.59623857623857623</v>
      </c>
      <c r="H47" s="6">
        <f t="shared" si="6"/>
        <v>0.67633951859303976</v>
      </c>
      <c r="I47" s="6">
        <f t="shared" si="7"/>
        <v>0.76717770591288381</v>
      </c>
      <c r="J47" s="6">
        <f t="shared" si="8"/>
        <v>0.51851066636514398</v>
      </c>
    </row>
    <row r="48" spans="1:21" x14ac:dyDescent="0.3">
      <c r="A48" s="3">
        <v>1</v>
      </c>
      <c r="B48" s="6">
        <f t="shared" si="0"/>
        <v>0.66081635849077713</v>
      </c>
      <c r="C48" s="6">
        <f t="shared" si="1"/>
        <v>0.93982343116201383</v>
      </c>
      <c r="D48" s="6">
        <f t="shared" si="9"/>
        <v>0.69332183292346006</v>
      </c>
      <c r="E48" s="6">
        <f t="shared" si="3"/>
        <v>0.78717088819454994</v>
      </c>
      <c r="F48" s="6">
        <f t="shared" si="4"/>
        <v>0.75443470509582522</v>
      </c>
      <c r="G48" s="6">
        <f t="shared" si="5"/>
        <v>0.66602052777539533</v>
      </c>
      <c r="H48" s="6">
        <f t="shared" si="6"/>
        <v>0.76785649423766456</v>
      </c>
      <c r="I48" s="6">
        <f t="shared" si="7"/>
        <v>0.9425321172893989</v>
      </c>
      <c r="J48" s="6">
        <f t="shared" si="8"/>
        <v>0.59361270212894446</v>
      </c>
    </row>
    <row r="49" spans="1:10" x14ac:dyDescent="0.3">
      <c r="A49" s="3">
        <v>2</v>
      </c>
      <c r="B49" s="6">
        <f t="shared" si="0"/>
        <v>0.76540975364504771</v>
      </c>
      <c r="C49" s="6">
        <f t="shared" si="1"/>
        <v>0.90383087189585376</v>
      </c>
      <c r="D49" s="6">
        <f t="shared" si="9"/>
        <v>0.80503126587232199</v>
      </c>
      <c r="E49" s="6">
        <f t="shared" si="3"/>
        <v>0.71466257846561676</v>
      </c>
      <c r="F49" s="6">
        <f t="shared" si="4"/>
        <v>0.78745608164631076</v>
      </c>
      <c r="G49" s="6">
        <f t="shared" si="5"/>
        <v>0.69818699818699814</v>
      </c>
      <c r="H49" s="6">
        <f t="shared" si="6"/>
        <v>0.73318456228200279</v>
      </c>
      <c r="I49" s="6">
        <f t="shared" si="7"/>
        <v>1.1653439153439153</v>
      </c>
      <c r="J49" s="6">
        <f t="shared" si="8"/>
        <v>0.86225460982742541</v>
      </c>
    </row>
    <row r="50" spans="1:10" x14ac:dyDescent="0.3">
      <c r="A50" s="3">
        <v>3</v>
      </c>
      <c r="B50" s="6" t="s">
        <v>9</v>
      </c>
      <c r="C50" s="6">
        <f t="shared" si="1"/>
        <v>1.2002211537535976</v>
      </c>
      <c r="D50" s="6">
        <f t="shared" si="9"/>
        <v>0.78839201764846101</v>
      </c>
      <c r="E50" s="6" t="s">
        <v>9</v>
      </c>
      <c r="F50" s="6">
        <f t="shared" si="4"/>
        <v>1.0689551861678126</v>
      </c>
      <c r="G50" s="6">
        <f t="shared" si="5"/>
        <v>0.65216774328884941</v>
      </c>
      <c r="H50" s="6" t="s">
        <v>9</v>
      </c>
      <c r="I50" s="6">
        <f t="shared" si="7"/>
        <v>1.0849528971480191</v>
      </c>
      <c r="J50" s="6">
        <f t="shared" si="8"/>
        <v>0.76572372187491899</v>
      </c>
    </row>
    <row r="51" spans="1:10" x14ac:dyDescent="0.3">
      <c r="A51" s="3">
        <v>4</v>
      </c>
      <c r="B51" s="6" t="s">
        <v>9</v>
      </c>
      <c r="C51" s="6">
        <f t="shared" si="1"/>
        <v>1.147588266232334</v>
      </c>
      <c r="D51" s="6">
        <f t="shared" si="9"/>
        <v>0.77658762748118593</v>
      </c>
      <c r="E51" s="6" t="s">
        <v>9</v>
      </c>
      <c r="F51" s="6">
        <f t="shared" si="4"/>
        <v>1.0088855923223639</v>
      </c>
      <c r="G51" s="6">
        <f t="shared" si="5"/>
        <v>0.84366334412967359</v>
      </c>
      <c r="H51" s="6" t="s">
        <v>9</v>
      </c>
      <c r="I51" s="6">
        <f t="shared" si="7"/>
        <v>1.32752688172043</v>
      </c>
      <c r="J51" s="6">
        <f t="shared" si="8"/>
        <v>0.97935082307563948</v>
      </c>
    </row>
    <row r="53" spans="1:10" x14ac:dyDescent="0.3">
      <c r="C53" s="39" t="s">
        <v>24</v>
      </c>
      <c r="D53" s="40"/>
      <c r="E53" s="40"/>
      <c r="F53" s="40"/>
      <c r="G53" s="40"/>
      <c r="H53" s="41"/>
    </row>
  </sheetData>
  <mergeCells count="17">
    <mergeCell ref="C1:H1"/>
    <mergeCell ref="C38:H38"/>
    <mergeCell ref="B27:D27"/>
    <mergeCell ref="B5:D5"/>
    <mergeCell ref="E5:G5"/>
    <mergeCell ref="C2:H3"/>
    <mergeCell ref="B16:D16"/>
    <mergeCell ref="E16:G16"/>
    <mergeCell ref="H16:J16"/>
    <mergeCell ref="C53:H53"/>
    <mergeCell ref="H5:J5"/>
    <mergeCell ref="C39:H40"/>
    <mergeCell ref="H42:J42"/>
    <mergeCell ref="B42:D42"/>
    <mergeCell ref="E42:G42"/>
    <mergeCell ref="E27:G27"/>
    <mergeCell ref="H27:J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EA66E-A9AF-40E0-BBDB-80B4ECB0449C}">
  <dimension ref="A1:J61"/>
  <sheetViews>
    <sheetView topLeftCell="A16" zoomScale="54" zoomScaleNormal="70" workbookViewId="0">
      <selection activeCell="N21" sqref="N21"/>
    </sheetView>
  </sheetViews>
  <sheetFormatPr defaultRowHeight="14.4" x14ac:dyDescent="0.3"/>
  <cols>
    <col min="2" max="2" width="16.109375" bestFit="1" customWidth="1"/>
    <col min="3" max="3" width="15.5546875" bestFit="1" customWidth="1"/>
    <col min="4" max="4" width="15" bestFit="1" customWidth="1"/>
    <col min="5" max="5" width="16.109375" bestFit="1" customWidth="1"/>
    <col min="6" max="6" width="15.5546875" bestFit="1" customWidth="1"/>
    <col min="7" max="7" width="15" bestFit="1" customWidth="1"/>
    <col min="8" max="8" width="16.109375" bestFit="1" customWidth="1"/>
    <col min="9" max="9" width="15.5546875" bestFit="1" customWidth="1"/>
    <col min="10" max="10" width="19.5546875" bestFit="1" customWidth="1"/>
  </cols>
  <sheetData>
    <row r="1" spans="1:10" x14ac:dyDescent="0.3">
      <c r="C1" s="48" t="s">
        <v>25</v>
      </c>
      <c r="D1" s="49"/>
      <c r="E1" s="49"/>
      <c r="F1" s="49"/>
      <c r="G1" s="49"/>
      <c r="H1" s="50"/>
    </row>
    <row r="2" spans="1:10" ht="15" customHeight="1" x14ac:dyDescent="0.3">
      <c r="C2" s="42" t="s">
        <v>31</v>
      </c>
      <c r="D2" s="43"/>
      <c r="E2" s="43"/>
      <c r="F2" s="43"/>
      <c r="G2" s="43"/>
      <c r="H2" s="44"/>
    </row>
    <row r="3" spans="1:10" x14ac:dyDescent="0.3">
      <c r="C3" s="45"/>
      <c r="D3" s="46"/>
      <c r="E3" s="46"/>
      <c r="F3" s="46"/>
      <c r="G3" s="46"/>
      <c r="H3" s="47"/>
    </row>
    <row r="4" spans="1:10" x14ac:dyDescent="0.3">
      <c r="C4" s="12"/>
      <c r="D4" s="12"/>
      <c r="E4" s="12"/>
      <c r="F4" s="12"/>
      <c r="G4" s="12"/>
      <c r="H4" s="12"/>
    </row>
    <row r="5" spans="1:10" x14ac:dyDescent="0.3">
      <c r="A5" s="9"/>
      <c r="B5" s="37" t="s">
        <v>10</v>
      </c>
      <c r="C5" s="37"/>
      <c r="D5" s="37"/>
      <c r="E5" s="38" t="s">
        <v>11</v>
      </c>
      <c r="F5" s="38"/>
      <c r="G5" s="38"/>
      <c r="H5" s="28" t="s">
        <v>12</v>
      </c>
      <c r="I5" s="28"/>
      <c r="J5" s="28"/>
    </row>
    <row r="6" spans="1:10" x14ac:dyDescent="0.3">
      <c r="A6" s="15" t="s">
        <v>13</v>
      </c>
      <c r="B6" s="7" t="s">
        <v>16</v>
      </c>
      <c r="C6" s="7" t="s">
        <v>17</v>
      </c>
      <c r="D6" s="7" t="s">
        <v>18</v>
      </c>
      <c r="E6" s="7" t="s">
        <v>16</v>
      </c>
      <c r="F6" s="7" t="s">
        <v>17</v>
      </c>
      <c r="G6" s="7" t="s">
        <v>18</v>
      </c>
      <c r="H6" s="7" t="s">
        <v>16</v>
      </c>
      <c r="I6" s="7" t="s">
        <v>17</v>
      </c>
      <c r="J6" s="7" t="s">
        <v>18</v>
      </c>
    </row>
    <row r="7" spans="1:10" x14ac:dyDescent="0.3">
      <c r="A7" s="3">
        <v>0</v>
      </c>
      <c r="B7" s="6">
        <f>STDEV('Raman Peak Height Analysis'!B7:D7)/SQRT(3)</f>
        <v>2.9405933198252091E-2</v>
      </c>
      <c r="C7" s="6">
        <f xml:space="preserve"> STDEV('Raman Peak Height Analysis'!E7:G7)/SQRT(3)</f>
        <v>8.2799467980374492E-2</v>
      </c>
      <c r="D7" s="6">
        <f xml:space="preserve"> STDEV('Raman Peak Height Analysis'!H7:J7)/SQRT(3)</f>
        <v>3.0687975323711491E-2</v>
      </c>
      <c r="E7" s="6">
        <f xml:space="preserve"> STDEV('Raman Peak Height Analysis'!B18:D18)/SQRT(3)</f>
        <v>5.1155028778790933E-2</v>
      </c>
      <c r="F7" s="6">
        <f>STDEV('Raman Peak Height Analysis'!E18:G18)/SQRT(3)</f>
        <v>4.8690311583586783E-2</v>
      </c>
      <c r="G7" s="6">
        <f>STDEV('Raman Peak Height Analysis'!H18:J18)/SQRT(3)</f>
        <v>3.4288721488365877E-2</v>
      </c>
      <c r="H7" s="6">
        <f xml:space="preserve"> STDEV('Raman Peak Height Analysis'!B29:D29)/SQRT(3)</f>
        <v>2.1106742393708851E-2</v>
      </c>
      <c r="I7" s="6">
        <f>STDEV('Raman Peak Height Analysis'!E29:G29)/SQRT(3)</f>
        <v>3.5641124910010875E-2</v>
      </c>
      <c r="J7" s="6">
        <f xml:space="preserve"> STDEV('Raman Peak Height Analysis'!H29:J29)/SQRT(3)</f>
        <v>1.5180877371225365E-2</v>
      </c>
    </row>
    <row r="8" spans="1:10" x14ac:dyDescent="0.3">
      <c r="A8" s="3">
        <v>0.25</v>
      </c>
      <c r="B8" s="6">
        <f>STDEV('Raman Peak Height Analysis'!B8:D8)/SQRT(3)</f>
        <v>4.9990923945958101E-3</v>
      </c>
      <c r="C8" s="6">
        <f xml:space="preserve"> STDEV('Raman Peak Height Analysis'!E8:G8)/SQRT(3)</f>
        <v>8.6139664163421392E-2</v>
      </c>
      <c r="D8" s="6">
        <f xml:space="preserve"> STDEV('Raman Peak Height Analysis'!H8:J8)/SQRT(3)</f>
        <v>1.4512116195571443E-2</v>
      </c>
      <c r="E8" s="6">
        <f xml:space="preserve"> STDEV('Raman Peak Height Analysis'!B19:D19)/SQRT(3)</f>
        <v>9.6718524120521968E-2</v>
      </c>
      <c r="F8" s="6">
        <f>STDEV('Raman Peak Height Analysis'!E19:G19)/SQRT(3)</f>
        <v>0.1218212498557167</v>
      </c>
      <c r="G8" s="6">
        <f>STDEV('Raman Peak Height Analysis'!H19:J19)/SQRT(3)</f>
        <v>3.1927759620173267E-2</v>
      </c>
      <c r="H8" s="6">
        <f xml:space="preserve"> STDEV('Raman Peak Height Analysis'!B30:D30)/SQRT(3)</f>
        <v>5.1140723840637344E-2</v>
      </c>
      <c r="I8" s="6">
        <f>STDEV('Raman Peak Height Analysis'!E30:G30)/SQRT(3)</f>
        <v>4.7425326715810665E-2</v>
      </c>
      <c r="J8" s="6">
        <f xml:space="preserve"> STDEV('Raman Peak Height Analysis'!H30:J30)/SQRT(3)</f>
        <v>2.4560009647458875E-2</v>
      </c>
    </row>
    <row r="9" spans="1:10" x14ac:dyDescent="0.3">
      <c r="A9" s="8">
        <v>0.5</v>
      </c>
      <c r="B9" s="6">
        <f>STDEV('Raman Peak Height Analysis'!B9:D9)/SQRT(3)</f>
        <v>2.1992076057951167E-2</v>
      </c>
      <c r="C9" s="6">
        <f xml:space="preserve"> STDEV('Raman Peak Height Analysis'!E9:G9)/SQRT(3)</f>
        <v>2.9862390161708125E-2</v>
      </c>
      <c r="D9" s="6">
        <f xml:space="preserve"> STDEV('Raman Peak Height Analysis'!H9:J9)/SQRT(3)</f>
        <v>2.3125116389449047E-2</v>
      </c>
      <c r="E9" s="6">
        <f xml:space="preserve"> STDEV('Raman Peak Height Analysis'!B20:D20)/SQRT(3)</f>
        <v>5.5039579224473938E-2</v>
      </c>
      <c r="F9" s="6">
        <f>STDEV('Raman Peak Height Analysis'!E20:G20)/SQRT(3)</f>
        <v>7.2050089048107571E-2</v>
      </c>
      <c r="G9" s="6">
        <f>STDEV('Raman Peak Height Analysis'!H20:J20)/SQRT(3)</f>
        <v>6.0491694997255194E-2</v>
      </c>
      <c r="H9" s="6">
        <f xml:space="preserve"> STDEV('Raman Peak Height Analysis'!B31:D31)/SQRT(3)</f>
        <v>6.8491888315829266E-2</v>
      </c>
      <c r="I9" s="6">
        <f>STDEV('Raman Peak Height Analysis'!E31:G31)/SQRT(3)</f>
        <v>6.8364741216367861E-2</v>
      </c>
      <c r="J9" s="6">
        <f xml:space="preserve"> STDEV('Raman Peak Height Analysis'!H31:J31)/SQRT(3)</f>
        <v>2.9196208085617452E-2</v>
      </c>
    </row>
    <row r="10" spans="1:10" x14ac:dyDescent="0.3">
      <c r="A10" s="3">
        <v>0.75</v>
      </c>
      <c r="B10" s="6">
        <f>STDEV('Raman Peak Height Analysis'!B10:D10)/SQRT(3)</f>
        <v>1.7298259680122236E-2</v>
      </c>
      <c r="C10" s="6">
        <f xml:space="preserve"> STDEV('Raman Peak Height Analysis'!E10:G10)/SQRT(3)</f>
        <v>7.1600497248970177E-2</v>
      </c>
      <c r="D10" s="6">
        <f xml:space="preserve"> STDEV('Raman Peak Height Analysis'!H10:J10)/SQRT(3)</f>
        <v>6.1253621707378539E-2</v>
      </c>
      <c r="E10" s="6">
        <f xml:space="preserve"> STDEV('Raman Peak Height Analysis'!B21:D21)/SQRT(3)</f>
        <v>3.0655885580679297E-2</v>
      </c>
      <c r="F10" s="6">
        <f>STDEV('Raman Peak Height Analysis'!E21:G21)/SQRT(3)</f>
        <v>7.0649053808054696E-2</v>
      </c>
      <c r="G10" s="6">
        <f>STDEV('Raman Peak Height Analysis'!H21:J21)/SQRT(3)</f>
        <v>2.4475393635436968E-2</v>
      </c>
      <c r="H10" s="6">
        <f xml:space="preserve"> STDEV('Raman Peak Height Analysis'!B32:D32)/SQRT(3)</f>
        <v>4.2398296353736022E-2</v>
      </c>
      <c r="I10" s="6">
        <f>STDEV('Raman Peak Height Analysis'!E32:G32)/SQRT(3)</f>
        <v>5.3577586331728697E-2</v>
      </c>
      <c r="J10" s="6">
        <f xml:space="preserve"> STDEV('Raman Peak Height Analysis'!H32:J32)/SQRT(3)</f>
        <v>4.4600911783538907E-2</v>
      </c>
    </row>
    <row r="11" spans="1:10" x14ac:dyDescent="0.3">
      <c r="A11" s="3">
        <v>1</v>
      </c>
      <c r="B11" s="6">
        <f>STDEV('Raman Peak Height Analysis'!B11:D11)/SQRT(3)</f>
        <v>6.6147424978476574E-2</v>
      </c>
      <c r="C11" s="6">
        <f xml:space="preserve"> STDEV('Raman Peak Height Analysis'!E11:G11)/SQRT(3)</f>
        <v>3.6477344668289377E-2</v>
      </c>
      <c r="D11" s="6">
        <f xml:space="preserve"> STDEV('Raman Peak Height Analysis'!H11:J11)/SQRT(3)</f>
        <v>3.1914645246508389E-2</v>
      </c>
      <c r="E11" s="6">
        <f xml:space="preserve"> STDEV('Raman Peak Height Analysis'!B22:D22)/SQRT(3)</f>
        <v>8.9892856139086805E-2</v>
      </c>
      <c r="F11" s="6">
        <f>STDEV('Raman Peak Height Analysis'!E22:G22)/SQRT(3)</f>
        <v>4.6511880376529695E-2</v>
      </c>
      <c r="G11" s="6">
        <f>STDEV('Raman Peak Height Analysis'!H22:J22)/SQRT(3)</f>
        <v>4.1145574585862404E-2</v>
      </c>
      <c r="H11" s="6">
        <f xml:space="preserve"> STDEV('Raman Peak Height Analysis'!B33:D33)/SQRT(3)</f>
        <v>8.3093996530453462E-2</v>
      </c>
      <c r="I11" s="6">
        <f>STDEV('Raman Peak Height Analysis'!E33:G33)/SQRT(3)</f>
        <v>0.12391938327315705</v>
      </c>
      <c r="J11" s="6">
        <f xml:space="preserve"> STDEV('Raman Peak Height Analysis'!H33:J33)/SQRT(3)</f>
        <v>3.9090142452130813E-2</v>
      </c>
    </row>
    <row r="12" spans="1:10" x14ac:dyDescent="0.3">
      <c r="A12" s="3">
        <v>2</v>
      </c>
      <c r="B12" s="6">
        <f>STDEV('Raman Peak Height Analysis'!B12:D12)/SQRT(3)</f>
        <v>0.13362175118377573</v>
      </c>
      <c r="C12" s="6">
        <f xml:space="preserve"> STDEV('Raman Peak Height Analysis'!E12:G12)/SQRT(3)</f>
        <v>5.944861096067422E-2</v>
      </c>
      <c r="D12" s="6">
        <f xml:space="preserve"> STDEV('Raman Peak Height Analysis'!H12:J12)/SQRT(3)</f>
        <v>0.12286359955447558</v>
      </c>
      <c r="E12" s="6">
        <f xml:space="preserve"> STDEV('Raman Peak Height Analysis'!B23:D23)/SQRT(3)</f>
        <v>5.2660549037302898E-2</v>
      </c>
      <c r="F12" s="6">
        <f>STDEV('Raman Peak Height Analysis'!E23:G23)/SQRT(3)</f>
        <v>5.9289305357082156E-2</v>
      </c>
      <c r="G12" s="6">
        <f>STDEV('Raman Peak Height Analysis'!H23:J23)/SQRT(3)</f>
        <v>6.2303420761773767E-2</v>
      </c>
      <c r="H12" s="6">
        <f xml:space="preserve"> STDEV('Raman Peak Height Analysis'!B34:D34)/SQRT(3)</f>
        <v>2.8171779639088311E-2</v>
      </c>
      <c r="I12" s="6">
        <f>STDEV('Raman Peak Height Analysis'!E34:G34)/SQRT(3)</f>
        <v>0.16299388148941185</v>
      </c>
      <c r="J12" s="6">
        <f xml:space="preserve"> STDEV('Raman Peak Height Analysis'!H34:J34)/SQRT(3)</f>
        <v>0.10421997802380219</v>
      </c>
    </row>
    <row r="13" spans="1:10" x14ac:dyDescent="0.3">
      <c r="A13" s="3">
        <v>3</v>
      </c>
      <c r="B13" s="6" t="s">
        <v>9</v>
      </c>
      <c r="C13" s="6">
        <f xml:space="preserve"> STDEV('Raman Peak Height Analysis'!E13:G13)/SQRT(3)</f>
        <v>8.0149408849131243E-2</v>
      </c>
      <c r="D13" s="6">
        <f xml:space="preserve"> STDEV('Raman Peak Height Analysis'!H13:J13)/SQRT(3)</f>
        <v>7.4465147044357666E-2</v>
      </c>
      <c r="E13" s="6" t="s">
        <v>9</v>
      </c>
      <c r="F13" s="6">
        <f>STDEV('Raman Peak Height Analysis'!E24:G24)/SQRT(3)</f>
        <v>7.9824444185487814E-2</v>
      </c>
      <c r="G13" s="6">
        <f>STDEV('Raman Peak Height Analysis'!H24:J24)/SQRT(3)</f>
        <v>3.0063300361791879E-2</v>
      </c>
      <c r="H13" s="6" t="s">
        <v>9</v>
      </c>
      <c r="I13" s="6">
        <f>STDEV('Raman Peak Height Analysis'!E35:G35)/SQRT(3)</f>
        <v>4.3591050238888228E-2</v>
      </c>
      <c r="J13" s="6">
        <f xml:space="preserve"> STDEV('Raman Peak Height Analysis'!H35:J35)/SQRT(3)</f>
        <v>2.6354847926326815E-2</v>
      </c>
    </row>
    <row r="14" spans="1:10" x14ac:dyDescent="0.3">
      <c r="A14" s="3">
        <v>4</v>
      </c>
      <c r="B14" s="6" t="s">
        <v>9</v>
      </c>
      <c r="C14" s="6">
        <f xml:space="preserve"> STDEV('Raman Peak Height Analysis'!E14:G14)/SQRT(3)</f>
        <v>1.8360891642821679E-2</v>
      </c>
      <c r="D14" s="6">
        <f xml:space="preserve"> STDEV('Raman Peak Height Analysis'!H14:J14)/SQRT(3)</f>
        <v>2.9007575426865172E-2</v>
      </c>
      <c r="E14" s="6" t="s">
        <v>9</v>
      </c>
      <c r="F14" s="6">
        <f>STDEV('Raman Peak Height Analysis'!E25:G25)/SQRT(3)</f>
        <v>2.4977917858984684E-2</v>
      </c>
      <c r="G14" s="6">
        <f>STDEV('Raman Peak Height Analysis'!H25:J25)/SQRT(3)</f>
        <v>5.6233196449290507E-2</v>
      </c>
      <c r="H14" s="6" t="s">
        <v>9</v>
      </c>
      <c r="I14" s="6">
        <f>STDEV('Raman Peak Height Analysis'!E36:G36)/SQRT(3)</f>
        <v>9.8180698955334988E-2</v>
      </c>
      <c r="J14" s="6">
        <f xml:space="preserve"> STDEV('Raman Peak Height Analysis'!H36:J36)/SQRT(3)</f>
        <v>8.0534743568154474E-2</v>
      </c>
    </row>
    <row r="16" spans="1:10" ht="15" customHeight="1" x14ac:dyDescent="0.3">
      <c r="C16" s="63" t="s">
        <v>26</v>
      </c>
      <c r="D16" s="64"/>
      <c r="E16" s="64"/>
      <c r="F16" s="64"/>
      <c r="G16" s="64"/>
      <c r="H16" s="65"/>
    </row>
    <row r="17" spans="2:8" x14ac:dyDescent="0.3">
      <c r="C17" s="66"/>
      <c r="D17" s="67"/>
      <c r="E17" s="67"/>
      <c r="F17" s="67"/>
      <c r="G17" s="67"/>
      <c r="H17" s="68"/>
    </row>
    <row r="18" spans="2:8" x14ac:dyDescent="0.3">
      <c r="C18" s="57" t="s">
        <v>27</v>
      </c>
      <c r="D18" s="58"/>
      <c r="E18" s="58"/>
      <c r="F18" s="58"/>
      <c r="G18" s="58"/>
      <c r="H18" s="59"/>
    </row>
    <row r="19" spans="2:8" ht="15" customHeight="1" x14ac:dyDescent="0.3">
      <c r="C19" s="60"/>
      <c r="D19" s="61"/>
      <c r="E19" s="61"/>
      <c r="F19" s="61"/>
      <c r="G19" s="61"/>
      <c r="H19" s="62"/>
    </row>
    <row r="20" spans="2:8" x14ac:dyDescent="0.3">
      <c r="B20" s="13"/>
    </row>
    <row r="21" spans="2:8" x14ac:dyDescent="0.3">
      <c r="C21" s="69" t="s">
        <v>10</v>
      </c>
      <c r="D21" s="70"/>
      <c r="E21" s="70"/>
      <c r="F21" s="70"/>
      <c r="G21" s="70"/>
      <c r="H21" s="71"/>
    </row>
    <row r="41" spans="3:8" x14ac:dyDescent="0.3">
      <c r="C41" s="51" t="s">
        <v>11</v>
      </c>
      <c r="D41" s="52"/>
      <c r="E41" s="52"/>
      <c r="F41" s="52"/>
      <c r="G41" s="52"/>
      <c r="H41" s="53"/>
    </row>
    <row r="61" spans="3:8" x14ac:dyDescent="0.3">
      <c r="C61" s="54" t="s">
        <v>12</v>
      </c>
      <c r="D61" s="55"/>
      <c r="E61" s="55"/>
      <c r="F61" s="55"/>
      <c r="G61" s="55"/>
      <c r="H61" s="56"/>
    </row>
  </sheetData>
  <mergeCells count="10">
    <mergeCell ref="C1:H1"/>
    <mergeCell ref="C2:H3"/>
    <mergeCell ref="C16:H17"/>
    <mergeCell ref="B5:D5"/>
    <mergeCell ref="C21:H21"/>
    <mergeCell ref="C41:H41"/>
    <mergeCell ref="C61:H61"/>
    <mergeCell ref="C18:H19"/>
    <mergeCell ref="E5:G5"/>
    <mergeCell ref="H5:J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42F1-C795-488B-B86D-F5D5C51AA06C}">
  <dimension ref="A1:BU84"/>
  <sheetViews>
    <sheetView zoomScale="69" zoomScaleNormal="68" workbookViewId="0">
      <selection activeCell="U4" sqref="U4:Y4"/>
    </sheetView>
  </sheetViews>
  <sheetFormatPr defaultRowHeight="14.4" x14ac:dyDescent="0.3"/>
  <cols>
    <col min="19" max="19" width="4.21875" customWidth="1"/>
    <col min="22" max="22" width="24.88671875" bestFit="1" customWidth="1"/>
  </cols>
  <sheetData>
    <row r="1" spans="1:73" x14ac:dyDescent="0.3">
      <c r="B1" s="48" t="s">
        <v>37</v>
      </c>
      <c r="C1" s="49"/>
      <c r="D1" s="49"/>
      <c r="E1" s="49"/>
      <c r="F1" s="49"/>
      <c r="G1" s="49"/>
      <c r="H1" s="49"/>
      <c r="I1" s="49"/>
      <c r="J1" s="49"/>
      <c r="K1" s="49"/>
      <c r="L1" s="49"/>
      <c r="M1" s="49"/>
      <c r="N1" s="49"/>
      <c r="O1" s="49"/>
      <c r="P1" s="50"/>
    </row>
    <row r="2" spans="1:73" x14ac:dyDescent="0.3">
      <c r="B2" s="73" t="s">
        <v>38</v>
      </c>
      <c r="C2" s="74"/>
      <c r="D2" s="74"/>
      <c r="E2" s="74"/>
      <c r="F2" s="74"/>
      <c r="G2" s="74"/>
      <c r="H2" s="74"/>
      <c r="I2" s="74"/>
      <c r="J2" s="74"/>
      <c r="K2" s="74"/>
      <c r="L2" s="74"/>
      <c r="M2" s="74"/>
      <c r="N2" s="74"/>
      <c r="O2" s="74"/>
      <c r="P2" s="33"/>
      <c r="U2" s="95"/>
    </row>
    <row r="3" spans="1:73" ht="15" thickBot="1" x14ac:dyDescent="0.35">
      <c r="B3" s="34"/>
      <c r="C3" s="35"/>
      <c r="D3" s="35"/>
      <c r="E3" s="35"/>
      <c r="F3" s="35"/>
      <c r="G3" s="35"/>
      <c r="H3" s="35"/>
      <c r="I3" s="35"/>
      <c r="J3" s="35"/>
      <c r="K3" s="35"/>
      <c r="L3" s="35"/>
      <c r="M3" s="35"/>
      <c r="N3" s="35"/>
      <c r="O3" s="35"/>
      <c r="P3" s="36"/>
      <c r="S3" s="94"/>
      <c r="T3" s="94"/>
      <c r="U3" s="94"/>
      <c r="V3" s="94"/>
      <c r="W3" s="94"/>
      <c r="X3" s="94"/>
    </row>
    <row r="4" spans="1:73" ht="26.4" x14ac:dyDescent="0.3">
      <c r="S4" s="98"/>
      <c r="T4" s="99"/>
      <c r="U4" s="100" t="s">
        <v>43</v>
      </c>
      <c r="V4" s="100"/>
      <c r="W4" s="100"/>
      <c r="X4" s="100"/>
      <c r="Y4" s="100"/>
      <c r="Z4" s="99"/>
      <c r="AA4" s="100" t="s">
        <v>44</v>
      </c>
      <c r="AB4" s="100"/>
      <c r="AC4" s="100"/>
      <c r="AD4" s="100"/>
      <c r="AE4" s="100"/>
      <c r="AF4" s="100"/>
      <c r="AG4" s="99"/>
      <c r="AH4" s="99"/>
      <c r="AI4" s="100" t="s">
        <v>45</v>
      </c>
      <c r="AJ4" s="100"/>
      <c r="AK4" s="100"/>
      <c r="AL4" s="100"/>
      <c r="AM4" s="100"/>
      <c r="AN4" s="100"/>
      <c r="AO4" s="99"/>
      <c r="AP4" s="99"/>
      <c r="AQ4" s="100" t="s">
        <v>46</v>
      </c>
      <c r="AR4" s="100"/>
      <c r="AS4" s="100"/>
      <c r="AT4" s="100"/>
      <c r="AU4" s="100"/>
      <c r="AV4" s="100"/>
      <c r="AW4" s="99"/>
      <c r="AX4" s="99"/>
      <c r="AY4" s="100" t="s">
        <v>47</v>
      </c>
      <c r="AZ4" s="100"/>
      <c r="BA4" s="100"/>
      <c r="BB4" s="100"/>
      <c r="BC4" s="100"/>
      <c r="BD4" s="100"/>
      <c r="BE4" s="99"/>
      <c r="BF4" s="99"/>
      <c r="BG4" s="100" t="s">
        <v>48</v>
      </c>
      <c r="BH4" s="100"/>
      <c r="BI4" s="100"/>
      <c r="BJ4" s="100"/>
      <c r="BK4" s="100"/>
      <c r="BL4" s="100"/>
      <c r="BM4" s="99"/>
      <c r="BN4" s="99"/>
      <c r="BO4" s="100" t="s">
        <v>49</v>
      </c>
      <c r="BP4" s="100"/>
      <c r="BQ4" s="100"/>
      <c r="BR4" s="100"/>
      <c r="BS4" s="100"/>
      <c r="BT4" s="100"/>
      <c r="BU4" s="101"/>
    </row>
    <row r="5" spans="1:73" ht="16.2" x14ac:dyDescent="0.3">
      <c r="C5" s="85"/>
      <c r="D5" s="51" t="s">
        <v>40</v>
      </c>
      <c r="E5" s="86"/>
      <c r="F5" s="85"/>
      <c r="L5" s="85"/>
      <c r="M5" s="51" t="s">
        <v>41</v>
      </c>
      <c r="N5" s="86"/>
      <c r="O5" s="85"/>
      <c r="S5" s="102"/>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103"/>
    </row>
    <row r="6" spans="1:73" ht="14.4" customHeight="1" x14ac:dyDescent="0.3">
      <c r="S6" s="104" t="s">
        <v>11</v>
      </c>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103"/>
    </row>
    <row r="7" spans="1:73" ht="28.8" x14ac:dyDescent="0.3">
      <c r="A7" s="78" t="s">
        <v>11</v>
      </c>
      <c r="B7" s="83" t="s">
        <v>52</v>
      </c>
      <c r="C7" s="83" t="s">
        <v>53</v>
      </c>
      <c r="D7" s="83" t="s">
        <v>54</v>
      </c>
      <c r="E7" s="83" t="s">
        <v>55</v>
      </c>
      <c r="F7" s="83" t="s">
        <v>56</v>
      </c>
      <c r="G7" s="83" t="s">
        <v>57</v>
      </c>
      <c r="H7" s="83" t="s">
        <v>58</v>
      </c>
      <c r="J7" s="78" t="s">
        <v>11</v>
      </c>
      <c r="K7" s="83" t="s">
        <v>52</v>
      </c>
      <c r="L7" s="83" t="s">
        <v>53</v>
      </c>
      <c r="M7" s="83" t="s">
        <v>54</v>
      </c>
      <c r="N7" s="83" t="s">
        <v>55</v>
      </c>
      <c r="O7" s="83" t="s">
        <v>56</v>
      </c>
      <c r="P7" s="83" t="s">
        <v>57</v>
      </c>
      <c r="Q7" s="83" t="s">
        <v>58</v>
      </c>
      <c r="S7" s="104"/>
      <c r="T7" s="96"/>
      <c r="U7" s="96"/>
      <c r="V7" s="96"/>
      <c r="W7" s="96"/>
      <c r="X7" s="76"/>
      <c r="Y7" s="7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103"/>
    </row>
    <row r="8" spans="1:73" x14ac:dyDescent="0.3">
      <c r="A8" s="82" t="s">
        <v>13</v>
      </c>
      <c r="B8" s="84"/>
      <c r="C8" s="84"/>
      <c r="D8" s="84"/>
      <c r="E8" s="84"/>
      <c r="F8" s="84"/>
      <c r="G8" s="84"/>
      <c r="H8" s="84"/>
      <c r="J8" s="82" t="s">
        <v>13</v>
      </c>
      <c r="K8" s="84"/>
      <c r="L8" s="84"/>
      <c r="M8" s="84"/>
      <c r="N8" s="84"/>
      <c r="O8" s="84"/>
      <c r="P8" s="84"/>
      <c r="Q8" s="84"/>
      <c r="S8" s="104"/>
      <c r="T8" s="96"/>
      <c r="U8" s="96"/>
      <c r="V8" s="96"/>
      <c r="W8" s="96"/>
      <c r="X8" s="76"/>
      <c r="Y8" s="7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103"/>
    </row>
    <row r="9" spans="1:73" x14ac:dyDescent="0.3">
      <c r="A9" s="6">
        <v>0</v>
      </c>
      <c r="B9" s="77">
        <v>1.52E-2</v>
      </c>
      <c r="C9" s="77">
        <v>1.46E-2</v>
      </c>
      <c r="D9" s="77">
        <v>5.7000000000000002E-3</v>
      </c>
      <c r="E9" s="77">
        <v>1.2099999999999999E-3</v>
      </c>
      <c r="F9" s="77">
        <v>2.5999999999999998E-4</v>
      </c>
      <c r="G9" s="77">
        <v>1.46E-4</v>
      </c>
      <c r="H9" s="77">
        <v>1.76E-4</v>
      </c>
      <c r="I9" s="72"/>
      <c r="J9" s="6">
        <v>0</v>
      </c>
      <c r="K9" s="77">
        <f>B9*100000</f>
        <v>1520</v>
      </c>
      <c r="L9" s="77">
        <f>C9*100000</f>
        <v>1460</v>
      </c>
      <c r="M9" s="77">
        <f>D9*100000</f>
        <v>570</v>
      </c>
      <c r="N9" s="77">
        <f>E9*100000</f>
        <v>120.99999999999999</v>
      </c>
      <c r="O9" s="77">
        <f>F9*100000</f>
        <v>25.999999999999996</v>
      </c>
      <c r="P9" s="77">
        <f>G9*100000</f>
        <v>14.6</v>
      </c>
      <c r="Q9" s="77">
        <f>H9*100000</f>
        <v>17.599999999999998</v>
      </c>
      <c r="S9" s="104"/>
      <c r="T9" s="96"/>
      <c r="U9" s="96"/>
      <c r="V9" s="96"/>
      <c r="W9" s="96"/>
      <c r="X9" s="76"/>
      <c r="Y9" s="7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103"/>
    </row>
    <row r="10" spans="1:73" x14ac:dyDescent="0.3">
      <c r="A10" s="6">
        <v>0.25</v>
      </c>
      <c r="B10" s="77">
        <v>2.15E-3</v>
      </c>
      <c r="C10" s="77">
        <v>4.2900000000000004E-3</v>
      </c>
      <c r="D10" s="77">
        <v>4.3299999999999996E-3</v>
      </c>
      <c r="E10" s="77">
        <v>2.8E-3</v>
      </c>
      <c r="F10" s="77">
        <v>1.0499999999999999E-3</v>
      </c>
      <c r="G10" s="77">
        <v>3.6200000000000002E-4</v>
      </c>
      <c r="H10" s="77">
        <v>1.6000000000000001E-4</v>
      </c>
      <c r="J10" s="6">
        <v>0.25</v>
      </c>
      <c r="K10" s="77">
        <f>B10*100000</f>
        <v>215</v>
      </c>
      <c r="L10" s="77">
        <f>C10*100000</f>
        <v>429.00000000000006</v>
      </c>
      <c r="M10" s="77">
        <f>D10*100000</f>
        <v>432.99999999999994</v>
      </c>
      <c r="N10" s="77">
        <f>E10*100000</f>
        <v>280</v>
      </c>
      <c r="O10" s="77">
        <f>F10*100000</f>
        <v>105</v>
      </c>
      <c r="P10" s="77">
        <f>G10*100000</f>
        <v>36.200000000000003</v>
      </c>
      <c r="Q10" s="77">
        <f>H10*100000</f>
        <v>16</v>
      </c>
      <c r="S10" s="104"/>
      <c r="T10" s="96"/>
      <c r="U10" s="96"/>
      <c r="V10" s="96"/>
      <c r="W10" s="96"/>
      <c r="X10" s="76"/>
      <c r="Y10" s="7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103"/>
    </row>
    <row r="11" spans="1:73" x14ac:dyDescent="0.3">
      <c r="A11" s="6">
        <v>0.5</v>
      </c>
      <c r="B11" s="77">
        <v>9.2599999999999996E-4</v>
      </c>
      <c r="C11" s="77">
        <v>2.16E-3</v>
      </c>
      <c r="D11" s="77">
        <v>2.7299999999999998E-3</v>
      </c>
      <c r="E11" s="77">
        <v>2.32E-3</v>
      </c>
      <c r="F11" s="77">
        <v>1.1100000000000001E-3</v>
      </c>
      <c r="G11" s="77">
        <v>4.84E-4</v>
      </c>
      <c r="H11" s="77">
        <v>2.2499999999999999E-4</v>
      </c>
      <c r="J11" s="6">
        <v>0.5</v>
      </c>
      <c r="K11" s="77">
        <f>B11*100000</f>
        <v>92.6</v>
      </c>
      <c r="L11" s="77">
        <f>C11*100000</f>
        <v>216</v>
      </c>
      <c r="M11" s="77">
        <f>D11*100000</f>
        <v>273</v>
      </c>
      <c r="N11" s="77">
        <f>E11*100000</f>
        <v>232</v>
      </c>
      <c r="O11" s="77">
        <f>F11*100000</f>
        <v>111.00000000000001</v>
      </c>
      <c r="P11" s="77">
        <f>G11*100000</f>
        <v>48.4</v>
      </c>
      <c r="Q11" s="77">
        <f>H11*100000</f>
        <v>22.5</v>
      </c>
      <c r="S11" s="104"/>
      <c r="T11" s="96"/>
      <c r="U11" s="96"/>
      <c r="V11" s="96"/>
      <c r="W11" s="96"/>
      <c r="X11" s="76"/>
      <c r="Y11" s="7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103"/>
    </row>
    <row r="12" spans="1:73" x14ac:dyDescent="0.3">
      <c r="A12" s="6">
        <v>0.75</v>
      </c>
      <c r="B12" s="77">
        <v>4.5800000000000002E-4</v>
      </c>
      <c r="C12" s="77">
        <v>1.5100000000000001E-3</v>
      </c>
      <c r="D12" s="77">
        <v>2.1099999999999999E-3</v>
      </c>
      <c r="E12" s="77">
        <v>2.0100000000000001E-3</v>
      </c>
      <c r="F12" s="77">
        <v>1.1199999999999999E-3</v>
      </c>
      <c r="G12" s="77">
        <v>4.9399999999999997E-4</v>
      </c>
      <c r="H12" s="77">
        <v>2.1499999999999999E-4</v>
      </c>
      <c r="J12" s="6">
        <v>0.75</v>
      </c>
      <c r="K12" s="77">
        <f>B12*100000</f>
        <v>45.800000000000004</v>
      </c>
      <c r="L12" s="77">
        <f>C12*100000</f>
        <v>151</v>
      </c>
      <c r="M12" s="77">
        <f>D12*100000</f>
        <v>211</v>
      </c>
      <c r="N12" s="77">
        <f>E12*100000</f>
        <v>201</v>
      </c>
      <c r="O12" s="77">
        <f>F12*100000</f>
        <v>111.99999999999999</v>
      </c>
      <c r="P12" s="77">
        <f>G12*100000</f>
        <v>49.4</v>
      </c>
      <c r="Q12" s="77">
        <f>H12*100000</f>
        <v>21.5</v>
      </c>
      <c r="S12" s="104"/>
      <c r="T12" s="96"/>
      <c r="U12" s="96"/>
      <c r="V12" s="96"/>
      <c r="W12" s="96"/>
      <c r="X12" s="76"/>
      <c r="Y12" s="7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103"/>
    </row>
    <row r="13" spans="1:73" x14ac:dyDescent="0.3">
      <c r="A13" s="6">
        <v>1</v>
      </c>
      <c r="B13" s="77">
        <v>3.4299999999999999E-4</v>
      </c>
      <c r="C13" s="77">
        <v>1.15E-3</v>
      </c>
      <c r="D13" s="77">
        <v>1.7600000000000001E-3</v>
      </c>
      <c r="E13" s="77">
        <v>1.8400000000000001E-3</v>
      </c>
      <c r="F13" s="77">
        <v>1.1299999999999999E-3</v>
      </c>
      <c r="G13" s="77">
        <v>5.9599999999999996E-4</v>
      </c>
      <c r="H13" s="77">
        <v>2.3800000000000001E-4</v>
      </c>
      <c r="J13" s="6">
        <v>1</v>
      </c>
      <c r="K13" s="77">
        <f>B13*100000</f>
        <v>34.299999999999997</v>
      </c>
      <c r="L13" s="77">
        <f>C13*100000</f>
        <v>115</v>
      </c>
      <c r="M13" s="77">
        <f>D13*100000</f>
        <v>176</v>
      </c>
      <c r="N13" s="77">
        <f>E13*100000</f>
        <v>184</v>
      </c>
      <c r="O13" s="77">
        <f>F13*100000</f>
        <v>112.99999999999999</v>
      </c>
      <c r="P13" s="77">
        <f>G13*100000</f>
        <v>59.599999999999994</v>
      </c>
      <c r="Q13" s="77">
        <f>H13*100000</f>
        <v>23.8</v>
      </c>
      <c r="S13" s="104"/>
      <c r="T13" s="96"/>
      <c r="U13" s="96"/>
      <c r="V13" s="96"/>
      <c r="W13" s="96"/>
      <c r="X13" s="76"/>
      <c r="Y13" s="7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103"/>
    </row>
    <row r="14" spans="1:73" x14ac:dyDescent="0.3">
      <c r="A14" s="6">
        <v>2</v>
      </c>
      <c r="B14" s="77">
        <v>9.1299999999999997E-5</v>
      </c>
      <c r="C14" s="77">
        <v>2.6600000000000001E-4</v>
      </c>
      <c r="D14" s="77">
        <v>4.86E-4</v>
      </c>
      <c r="E14" s="77">
        <v>7.1299999999999998E-4</v>
      </c>
      <c r="F14" s="77">
        <v>8.3500000000000002E-4</v>
      </c>
      <c r="G14" s="77">
        <v>5.5699999999999999E-4</v>
      </c>
      <c r="H14" s="77">
        <v>2.0100000000000001E-4</v>
      </c>
      <c r="J14" s="6">
        <v>2</v>
      </c>
      <c r="K14" s="77">
        <f>B14*100000</f>
        <v>9.129999999999999</v>
      </c>
      <c r="L14" s="77">
        <f>C14*100000</f>
        <v>26.6</v>
      </c>
      <c r="M14" s="77">
        <f>D14*100000</f>
        <v>48.6</v>
      </c>
      <c r="N14" s="77">
        <f>E14*100000</f>
        <v>71.3</v>
      </c>
      <c r="O14" s="77">
        <f>F14*100000</f>
        <v>83.5</v>
      </c>
      <c r="P14" s="77">
        <f>G14*100000</f>
        <v>55.699999999999996</v>
      </c>
      <c r="Q14" s="77">
        <f>H14*100000</f>
        <v>20.100000000000001</v>
      </c>
      <c r="S14" s="104"/>
      <c r="T14" s="96"/>
      <c r="U14" s="96"/>
      <c r="V14" s="96"/>
      <c r="W14" s="96"/>
      <c r="X14" s="76"/>
      <c r="Y14" s="7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103"/>
    </row>
    <row r="15" spans="1:73" x14ac:dyDescent="0.3">
      <c r="A15" s="6">
        <v>3</v>
      </c>
      <c r="B15" s="77">
        <v>1.26E-4</v>
      </c>
      <c r="C15" s="77">
        <v>8.0799999999999999E-5</v>
      </c>
      <c r="D15" s="77">
        <v>2.6800000000000001E-4</v>
      </c>
      <c r="E15" s="77">
        <v>4.3399999999999998E-4</v>
      </c>
      <c r="F15" s="77">
        <v>3.6000000000000002E-4</v>
      </c>
      <c r="G15" s="77">
        <v>3.2600000000000001E-4</v>
      </c>
      <c r="H15" s="77">
        <v>1.5300000000000001E-4</v>
      </c>
      <c r="J15" s="6">
        <v>3</v>
      </c>
      <c r="K15" s="77">
        <f>B15*100000</f>
        <v>12.6</v>
      </c>
      <c r="L15" s="77">
        <f>C15*100000</f>
        <v>8.08</v>
      </c>
      <c r="M15" s="77">
        <f>D15*100000</f>
        <v>26.8</v>
      </c>
      <c r="N15" s="77">
        <f>E15*100000</f>
        <v>43.4</v>
      </c>
      <c r="O15" s="77">
        <f>F15*100000</f>
        <v>36</v>
      </c>
      <c r="P15" s="77">
        <f>G15*100000</f>
        <v>32.6</v>
      </c>
      <c r="Q15" s="77">
        <f>H15*100000</f>
        <v>15.3</v>
      </c>
      <c r="S15" s="104"/>
      <c r="T15" s="96"/>
      <c r="U15" s="96"/>
      <c r="V15" s="96"/>
      <c r="W15" s="96"/>
      <c r="X15" s="76"/>
      <c r="Y15" s="7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103"/>
    </row>
    <row r="16" spans="1:73" x14ac:dyDescent="0.3">
      <c r="A16" s="6">
        <v>4</v>
      </c>
      <c r="B16" s="77">
        <v>6.8700000000000003E-5</v>
      </c>
      <c r="C16" s="77">
        <v>1.85E-4</v>
      </c>
      <c r="D16" s="77">
        <v>1.75E-4</v>
      </c>
      <c r="E16" s="77">
        <v>1.0900000000000001E-4</v>
      </c>
      <c r="F16" s="77">
        <v>1.25E-4</v>
      </c>
      <c r="G16" s="77">
        <v>2.5500000000000002E-4</v>
      </c>
      <c r="H16" s="77">
        <v>1.25E-4</v>
      </c>
      <c r="J16" s="6">
        <v>4</v>
      </c>
      <c r="K16" s="77">
        <f>B16*100000</f>
        <v>6.87</v>
      </c>
      <c r="L16" s="77">
        <f>C16*100000</f>
        <v>18.5</v>
      </c>
      <c r="M16" s="77">
        <f>D16*100000</f>
        <v>17.5</v>
      </c>
      <c r="N16" s="77">
        <f>E16*100000</f>
        <v>10.9</v>
      </c>
      <c r="O16" s="77">
        <f>F16*100000</f>
        <v>12.5</v>
      </c>
      <c r="P16" s="77">
        <f>G16*100000</f>
        <v>25.500000000000004</v>
      </c>
      <c r="Q16" s="77">
        <f>H16*100000</f>
        <v>12.5</v>
      </c>
      <c r="S16" s="104"/>
      <c r="T16" s="96"/>
      <c r="U16" s="96"/>
      <c r="V16" s="96"/>
      <c r="W16" s="96"/>
      <c r="X16" s="76"/>
      <c r="Y16" s="7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103"/>
    </row>
    <row r="17" spans="1:73" x14ac:dyDescent="0.3">
      <c r="S17" s="104"/>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103"/>
    </row>
    <row r="18" spans="1:73" ht="16.2" x14ac:dyDescent="0.3">
      <c r="D18" s="54" t="s">
        <v>40</v>
      </c>
      <c r="E18" s="87"/>
      <c r="M18" s="54" t="s">
        <v>41</v>
      </c>
      <c r="N18" s="87"/>
      <c r="S18" s="104"/>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103"/>
    </row>
    <row r="19" spans="1:73" x14ac:dyDescent="0.3">
      <c r="S19" s="104"/>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103"/>
    </row>
    <row r="20" spans="1:73" ht="28.8" x14ac:dyDescent="0.3">
      <c r="A20" s="89" t="s">
        <v>39</v>
      </c>
      <c r="B20" s="83" t="s">
        <v>52</v>
      </c>
      <c r="C20" s="83" t="s">
        <v>53</v>
      </c>
      <c r="D20" s="83" t="s">
        <v>54</v>
      </c>
      <c r="E20" s="83" t="s">
        <v>55</v>
      </c>
      <c r="F20" s="83" t="s">
        <v>56</v>
      </c>
      <c r="G20" s="83" t="s">
        <v>57</v>
      </c>
      <c r="H20" s="83" t="s">
        <v>58</v>
      </c>
      <c r="J20" s="89" t="s">
        <v>39</v>
      </c>
      <c r="K20" s="83" t="s">
        <v>52</v>
      </c>
      <c r="L20" s="83" t="s">
        <v>53</v>
      </c>
      <c r="M20" s="83" t="s">
        <v>54</v>
      </c>
      <c r="N20" s="83" t="s">
        <v>55</v>
      </c>
      <c r="O20" s="83" t="s">
        <v>56</v>
      </c>
      <c r="P20" s="83" t="s">
        <v>57</v>
      </c>
      <c r="Q20" s="83" t="s">
        <v>58</v>
      </c>
      <c r="S20" s="104"/>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103"/>
    </row>
    <row r="21" spans="1:73" x14ac:dyDescent="0.3">
      <c r="A21" s="82" t="s">
        <v>13</v>
      </c>
      <c r="B21" s="84"/>
      <c r="C21" s="84"/>
      <c r="D21" s="84"/>
      <c r="E21" s="84"/>
      <c r="F21" s="84"/>
      <c r="G21" s="84"/>
      <c r="H21" s="84"/>
      <c r="J21" s="82" t="s">
        <v>13</v>
      </c>
      <c r="K21" s="84"/>
      <c r="L21" s="84"/>
      <c r="M21" s="84"/>
      <c r="N21" s="84"/>
      <c r="O21" s="84"/>
      <c r="P21" s="84"/>
      <c r="Q21" s="84"/>
      <c r="S21" s="102"/>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103"/>
    </row>
    <row r="22" spans="1:73" x14ac:dyDescent="0.3">
      <c r="A22" s="6">
        <v>0</v>
      </c>
      <c r="B22" s="77">
        <v>1.52E-2</v>
      </c>
      <c r="C22" s="77">
        <v>1.4200000000000001E-2</v>
      </c>
      <c r="D22" s="77">
        <v>5.3899999999999998E-3</v>
      </c>
      <c r="E22" s="77">
        <v>1.09E-3</v>
      </c>
      <c r="F22" s="77">
        <v>2.23E-4</v>
      </c>
      <c r="G22" s="77">
        <v>1.25E-4</v>
      </c>
      <c r="H22" s="77">
        <v>1.56E-4</v>
      </c>
      <c r="J22" s="6">
        <v>0</v>
      </c>
      <c r="K22" s="77">
        <f>B22*100000</f>
        <v>1520</v>
      </c>
      <c r="L22" s="77">
        <f t="shared" ref="L22:Q29" si="0">C22*100000</f>
        <v>1420</v>
      </c>
      <c r="M22" s="77">
        <f t="shared" si="0"/>
        <v>539</v>
      </c>
      <c r="N22" s="77">
        <f t="shared" si="0"/>
        <v>109</v>
      </c>
      <c r="O22" s="77">
        <f t="shared" si="0"/>
        <v>22.3</v>
      </c>
      <c r="P22" s="77">
        <f t="shared" si="0"/>
        <v>12.5</v>
      </c>
      <c r="Q22" s="77">
        <f t="shared" si="0"/>
        <v>15.6</v>
      </c>
      <c r="S22" s="102"/>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103"/>
    </row>
    <row r="23" spans="1:73" x14ac:dyDescent="0.3">
      <c r="A23" s="6">
        <v>0.25</v>
      </c>
      <c r="B23" s="77">
        <v>2.7899999999999999E-3</v>
      </c>
      <c r="C23" s="77">
        <v>5.3299999999999997E-3</v>
      </c>
      <c r="D23" s="77">
        <v>5.3099999999999996E-3</v>
      </c>
      <c r="E23" s="77">
        <v>3.3600000000000001E-3</v>
      </c>
      <c r="F23" s="77">
        <v>1.1999999999999999E-3</v>
      </c>
      <c r="G23" s="77">
        <v>3.0299999999999999E-4</v>
      </c>
      <c r="H23" s="77">
        <v>1.76E-4</v>
      </c>
      <c r="J23" s="6">
        <v>0.25</v>
      </c>
      <c r="K23" s="77">
        <f t="shared" ref="K23:K29" si="1">B23*100000</f>
        <v>279</v>
      </c>
      <c r="L23" s="77">
        <f t="shared" si="0"/>
        <v>533</v>
      </c>
      <c r="M23" s="77">
        <f t="shared" si="0"/>
        <v>531</v>
      </c>
      <c r="N23" s="77">
        <f t="shared" si="0"/>
        <v>336</v>
      </c>
      <c r="O23" s="77">
        <f t="shared" si="0"/>
        <v>119.99999999999999</v>
      </c>
      <c r="P23" s="77">
        <f t="shared" si="0"/>
        <v>30.3</v>
      </c>
      <c r="Q23" s="77">
        <f t="shared" si="0"/>
        <v>17.599999999999998</v>
      </c>
      <c r="S23" s="105"/>
      <c r="T23" s="97"/>
      <c r="U23" s="97"/>
      <c r="V23" s="97"/>
      <c r="W23" s="97"/>
      <c r="X23" s="97"/>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103"/>
    </row>
    <row r="24" spans="1:73" x14ac:dyDescent="0.3">
      <c r="A24" s="6">
        <v>0.5</v>
      </c>
      <c r="B24" s="77">
        <v>9.5699999999999995E-4</v>
      </c>
      <c r="C24" s="77">
        <v>2.2699999999999999E-3</v>
      </c>
      <c r="D24" s="77">
        <v>2.9199999999999999E-3</v>
      </c>
      <c r="E24" s="77">
        <v>2.5300000000000001E-3</v>
      </c>
      <c r="F24" s="77">
        <v>1.3600000000000001E-3</v>
      </c>
      <c r="G24" s="77">
        <v>4.6900000000000002E-4</v>
      </c>
      <c r="H24" s="77">
        <v>2.1699999999999999E-4</v>
      </c>
      <c r="J24" s="6">
        <v>0.5</v>
      </c>
      <c r="K24" s="77">
        <f t="shared" si="1"/>
        <v>95.699999999999989</v>
      </c>
      <c r="L24" s="77">
        <f t="shared" si="0"/>
        <v>227</v>
      </c>
      <c r="M24" s="77">
        <f t="shared" si="0"/>
        <v>292</v>
      </c>
      <c r="N24" s="77">
        <f t="shared" si="0"/>
        <v>253</v>
      </c>
      <c r="O24" s="77">
        <f t="shared" si="0"/>
        <v>136</v>
      </c>
      <c r="P24" s="77">
        <f t="shared" si="0"/>
        <v>46.9</v>
      </c>
      <c r="Q24" s="77">
        <f t="shared" si="0"/>
        <v>21.7</v>
      </c>
      <c r="S24" s="102"/>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103"/>
    </row>
    <row r="25" spans="1:73" x14ac:dyDescent="0.3">
      <c r="A25" s="6">
        <v>0.75</v>
      </c>
      <c r="B25" s="77">
        <v>4.8500000000000003E-4</v>
      </c>
      <c r="C25" s="77">
        <v>1.25E-3</v>
      </c>
      <c r="D25" s="77">
        <v>1.8699999999999999E-3</v>
      </c>
      <c r="E25" s="77">
        <v>1.9E-3</v>
      </c>
      <c r="F25" s="77">
        <v>1.1100000000000001E-3</v>
      </c>
      <c r="G25" s="77">
        <v>4.1599999999999997E-4</v>
      </c>
      <c r="H25" s="77">
        <v>2.4499999999999999E-4</v>
      </c>
      <c r="J25" s="6">
        <v>0.75</v>
      </c>
      <c r="K25" s="77">
        <f t="shared" si="1"/>
        <v>48.5</v>
      </c>
      <c r="L25" s="77">
        <f t="shared" si="0"/>
        <v>125</v>
      </c>
      <c r="M25" s="77">
        <f t="shared" si="0"/>
        <v>187</v>
      </c>
      <c r="N25" s="77">
        <f t="shared" si="0"/>
        <v>190</v>
      </c>
      <c r="O25" s="77">
        <f t="shared" si="0"/>
        <v>111.00000000000001</v>
      </c>
      <c r="P25" s="77">
        <f t="shared" si="0"/>
        <v>41.599999999999994</v>
      </c>
      <c r="Q25" s="77">
        <f t="shared" si="0"/>
        <v>24.5</v>
      </c>
      <c r="S25" s="102"/>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103"/>
    </row>
    <row r="26" spans="1:73" ht="14.4" customHeight="1" x14ac:dyDescent="0.3">
      <c r="A26" s="6">
        <v>1</v>
      </c>
      <c r="B26" s="77">
        <v>2.6800000000000001E-4</v>
      </c>
      <c r="C26" s="77">
        <v>7.3499999999999998E-4</v>
      </c>
      <c r="D26" s="77">
        <v>1.1800000000000001E-3</v>
      </c>
      <c r="E26" s="77">
        <v>1.3799999999999999E-3</v>
      </c>
      <c r="F26" s="77">
        <v>9.7400000000000004E-4</v>
      </c>
      <c r="G26" s="77">
        <v>4.3899999999999999E-4</v>
      </c>
      <c r="H26" s="77">
        <v>2.5000000000000001E-4</v>
      </c>
      <c r="J26" s="6">
        <v>1</v>
      </c>
      <c r="K26" s="77">
        <f t="shared" si="1"/>
        <v>26.8</v>
      </c>
      <c r="L26" s="77">
        <f t="shared" si="0"/>
        <v>73.5</v>
      </c>
      <c r="M26" s="77">
        <f t="shared" si="0"/>
        <v>118</v>
      </c>
      <c r="N26" s="77">
        <f t="shared" si="0"/>
        <v>138</v>
      </c>
      <c r="O26" s="77">
        <f t="shared" si="0"/>
        <v>97.4</v>
      </c>
      <c r="P26" s="77">
        <f t="shared" si="0"/>
        <v>43.9</v>
      </c>
      <c r="Q26" s="77">
        <f t="shared" si="0"/>
        <v>25</v>
      </c>
      <c r="S26" s="106" t="s">
        <v>12</v>
      </c>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103"/>
    </row>
    <row r="27" spans="1:73" x14ac:dyDescent="0.3">
      <c r="A27" s="6">
        <v>2</v>
      </c>
      <c r="B27" s="77">
        <v>9.1000000000000003E-5</v>
      </c>
      <c r="C27" s="77">
        <v>2.3499999999999999E-4</v>
      </c>
      <c r="D27" s="77">
        <v>4.64E-4</v>
      </c>
      <c r="E27" s="77">
        <v>6.5600000000000001E-4</v>
      </c>
      <c r="F27" s="77">
        <v>6.1700000000000004E-4</v>
      </c>
      <c r="G27" s="77">
        <v>3.8699999999999997E-4</v>
      </c>
      <c r="H27" s="77">
        <v>2.7700000000000001E-4</v>
      </c>
      <c r="J27" s="6">
        <v>2</v>
      </c>
      <c r="K27" s="77">
        <f t="shared" si="1"/>
        <v>9.1</v>
      </c>
      <c r="L27" s="77">
        <f t="shared" si="0"/>
        <v>23.5</v>
      </c>
      <c r="M27" s="77">
        <f t="shared" si="0"/>
        <v>46.4</v>
      </c>
      <c r="N27" s="77">
        <f t="shared" si="0"/>
        <v>65.599999999999994</v>
      </c>
      <c r="O27" s="77">
        <f t="shared" si="0"/>
        <v>61.7</v>
      </c>
      <c r="P27" s="77">
        <f t="shared" si="0"/>
        <v>38.699999999999996</v>
      </c>
      <c r="Q27" s="77">
        <f t="shared" si="0"/>
        <v>27.700000000000003</v>
      </c>
      <c r="S27" s="10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103"/>
    </row>
    <row r="28" spans="1:73" x14ac:dyDescent="0.3">
      <c r="A28" s="6">
        <v>3</v>
      </c>
      <c r="B28" s="77">
        <v>4.6300000000000001E-5</v>
      </c>
      <c r="C28" s="77">
        <v>1.08E-4</v>
      </c>
      <c r="D28" s="77">
        <v>2.1699999999999999E-4</v>
      </c>
      <c r="E28" s="77">
        <v>3.5100000000000002E-4</v>
      </c>
      <c r="F28" s="77">
        <v>3.57E-4</v>
      </c>
      <c r="G28" s="77">
        <v>2.8299999999999999E-4</v>
      </c>
      <c r="H28" s="77">
        <v>2.61E-4</v>
      </c>
      <c r="J28" s="6">
        <v>3</v>
      </c>
      <c r="K28" s="77">
        <f t="shared" si="1"/>
        <v>4.63</v>
      </c>
      <c r="L28" s="77">
        <f t="shared" si="0"/>
        <v>10.799999999999999</v>
      </c>
      <c r="M28" s="77">
        <f t="shared" si="0"/>
        <v>21.7</v>
      </c>
      <c r="N28" s="77">
        <f t="shared" si="0"/>
        <v>35.1</v>
      </c>
      <c r="O28" s="77">
        <f t="shared" si="0"/>
        <v>35.700000000000003</v>
      </c>
      <c r="P28" s="77">
        <f t="shared" si="0"/>
        <v>28.3</v>
      </c>
      <c r="Q28" s="77">
        <f t="shared" si="0"/>
        <v>26.1</v>
      </c>
      <c r="S28" s="10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103"/>
    </row>
    <row r="29" spans="1:73" x14ac:dyDescent="0.3">
      <c r="A29" s="6">
        <v>4</v>
      </c>
      <c r="B29" s="77">
        <v>2.48E-5</v>
      </c>
      <c r="C29" s="77">
        <v>5.1999999999999997E-5</v>
      </c>
      <c r="D29" s="77">
        <v>1.08E-4</v>
      </c>
      <c r="E29" s="77">
        <v>1.9100000000000001E-4</v>
      </c>
      <c r="F29" s="77">
        <v>2.12E-4</v>
      </c>
      <c r="G29" s="77">
        <v>1.9100000000000001E-4</v>
      </c>
      <c r="H29" s="77">
        <v>2.22E-4</v>
      </c>
      <c r="J29" s="6">
        <v>4</v>
      </c>
      <c r="K29" s="77">
        <f t="shared" si="1"/>
        <v>2.48</v>
      </c>
      <c r="L29" s="77">
        <f t="shared" si="0"/>
        <v>5.1999999999999993</v>
      </c>
      <c r="M29" s="77">
        <f t="shared" si="0"/>
        <v>10.799999999999999</v>
      </c>
      <c r="N29" s="77">
        <f t="shared" si="0"/>
        <v>19.100000000000001</v>
      </c>
      <c r="O29" s="77">
        <f t="shared" si="0"/>
        <v>21.2</v>
      </c>
      <c r="P29" s="77">
        <f t="shared" si="0"/>
        <v>19.100000000000001</v>
      </c>
      <c r="Q29" s="77">
        <f t="shared" si="0"/>
        <v>22.2</v>
      </c>
      <c r="S29" s="10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103"/>
    </row>
    <row r="30" spans="1:73" x14ac:dyDescent="0.3">
      <c r="S30" s="10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6"/>
      <c r="BP30" s="96"/>
      <c r="BQ30" s="96"/>
      <c r="BR30" s="96"/>
      <c r="BS30" s="96"/>
      <c r="BT30" s="96"/>
      <c r="BU30" s="103"/>
    </row>
    <row r="31" spans="1:73" ht="16.2" x14ac:dyDescent="0.3">
      <c r="D31" s="69" t="s">
        <v>40</v>
      </c>
      <c r="E31" s="88"/>
      <c r="M31" s="69" t="s">
        <v>41</v>
      </c>
      <c r="N31" s="88"/>
      <c r="S31" s="10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103"/>
    </row>
    <row r="32" spans="1:73" x14ac:dyDescent="0.3">
      <c r="B32" s="72"/>
      <c r="C32" s="72"/>
      <c r="D32" s="72"/>
      <c r="E32" s="72"/>
      <c r="F32" s="72"/>
      <c r="G32" s="72"/>
      <c r="H32" s="72"/>
      <c r="K32" s="72"/>
      <c r="L32" s="72"/>
      <c r="M32" s="72"/>
      <c r="N32" s="72"/>
      <c r="O32" s="72"/>
      <c r="P32" s="72"/>
      <c r="Q32" s="72"/>
      <c r="S32" s="10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103"/>
    </row>
    <row r="33" spans="1:73" ht="28.8" x14ac:dyDescent="0.3">
      <c r="A33" s="90" t="s">
        <v>23</v>
      </c>
      <c r="B33" s="83" t="s">
        <v>52</v>
      </c>
      <c r="C33" s="83" t="s">
        <v>53</v>
      </c>
      <c r="D33" s="83" t="s">
        <v>54</v>
      </c>
      <c r="E33" s="83" t="s">
        <v>55</v>
      </c>
      <c r="F33" s="83" t="s">
        <v>56</v>
      </c>
      <c r="G33" s="83" t="s">
        <v>57</v>
      </c>
      <c r="H33" s="83" t="s">
        <v>58</v>
      </c>
      <c r="J33" s="90" t="s">
        <v>23</v>
      </c>
      <c r="K33" s="83" t="s">
        <v>52</v>
      </c>
      <c r="L33" s="83" t="s">
        <v>53</v>
      </c>
      <c r="M33" s="83" t="s">
        <v>54</v>
      </c>
      <c r="N33" s="83" t="s">
        <v>55</v>
      </c>
      <c r="O33" s="83" t="s">
        <v>56</v>
      </c>
      <c r="P33" s="83" t="s">
        <v>57</v>
      </c>
      <c r="Q33" s="83" t="s">
        <v>58</v>
      </c>
      <c r="S33" s="10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103"/>
    </row>
    <row r="34" spans="1:73" x14ac:dyDescent="0.3">
      <c r="A34" s="82" t="s">
        <v>13</v>
      </c>
      <c r="B34" s="84"/>
      <c r="C34" s="84"/>
      <c r="D34" s="84"/>
      <c r="E34" s="84"/>
      <c r="F34" s="84"/>
      <c r="G34" s="84"/>
      <c r="H34" s="84"/>
      <c r="J34" s="82" t="s">
        <v>13</v>
      </c>
      <c r="K34" s="84"/>
      <c r="L34" s="84"/>
      <c r="M34" s="84"/>
      <c r="N34" s="84"/>
      <c r="O34" s="84"/>
      <c r="P34" s="84"/>
      <c r="Q34" s="84"/>
      <c r="S34" s="10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103"/>
    </row>
    <row r="35" spans="1:73" x14ac:dyDescent="0.3">
      <c r="A35" s="6">
        <v>0</v>
      </c>
      <c r="B35" s="77">
        <v>1.0699999999999999E-2</v>
      </c>
      <c r="C35" s="77">
        <v>1.0500000000000001E-2</v>
      </c>
      <c r="D35" s="77">
        <v>4.28E-3</v>
      </c>
      <c r="E35" s="77">
        <v>9.5E-4</v>
      </c>
      <c r="F35" s="77">
        <v>2.14E-4</v>
      </c>
      <c r="G35" s="77">
        <v>1.17E-4</v>
      </c>
      <c r="H35" s="77">
        <v>1.4899999999999999E-4</v>
      </c>
      <c r="J35" s="6">
        <v>0</v>
      </c>
      <c r="K35" s="77">
        <f>B35*100000</f>
        <v>1070</v>
      </c>
      <c r="L35" s="77">
        <f t="shared" ref="L35:Q42" si="2">C35*100000</f>
        <v>1050</v>
      </c>
      <c r="M35" s="77">
        <f t="shared" si="2"/>
        <v>428</v>
      </c>
      <c r="N35" s="77">
        <f t="shared" si="2"/>
        <v>95</v>
      </c>
      <c r="O35" s="77">
        <f t="shared" si="2"/>
        <v>21.4</v>
      </c>
      <c r="P35" s="77">
        <f t="shared" si="2"/>
        <v>11.7</v>
      </c>
      <c r="Q35" s="77">
        <f t="shared" si="2"/>
        <v>14.899999999999999</v>
      </c>
      <c r="S35" s="10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103"/>
    </row>
    <row r="36" spans="1:73" x14ac:dyDescent="0.3">
      <c r="A36" s="6">
        <v>0.25</v>
      </c>
      <c r="B36" s="77">
        <v>2.66E-3</v>
      </c>
      <c r="C36" s="77">
        <v>5.0299999999999997E-3</v>
      </c>
      <c r="D36" s="77">
        <v>4.7699999999999999E-3</v>
      </c>
      <c r="E36" s="77">
        <v>2.8999999999999998E-3</v>
      </c>
      <c r="F36" s="77">
        <v>1.0399999999999999E-3</v>
      </c>
      <c r="G36" s="77">
        <v>2.7099999999999997E-4</v>
      </c>
      <c r="H36" s="77">
        <v>1.6699999999999999E-4</v>
      </c>
      <c r="J36" s="6">
        <v>0.25</v>
      </c>
      <c r="K36" s="77">
        <f t="shared" ref="K36:K42" si="3">B36*100000</f>
        <v>266</v>
      </c>
      <c r="L36" s="77">
        <f t="shared" si="2"/>
        <v>503</v>
      </c>
      <c r="M36" s="77">
        <f t="shared" si="2"/>
        <v>477</v>
      </c>
      <c r="N36" s="77">
        <f t="shared" si="2"/>
        <v>290</v>
      </c>
      <c r="O36" s="77">
        <f t="shared" si="2"/>
        <v>103.99999999999999</v>
      </c>
      <c r="P36" s="77">
        <f t="shared" si="2"/>
        <v>27.099999999999998</v>
      </c>
      <c r="Q36" s="77">
        <f t="shared" si="2"/>
        <v>16.7</v>
      </c>
      <c r="S36" s="10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103"/>
    </row>
    <row r="37" spans="1:73" x14ac:dyDescent="0.3">
      <c r="A37" s="6">
        <v>0.5</v>
      </c>
      <c r="B37" s="77">
        <v>1.06E-3</v>
      </c>
      <c r="C37" s="77">
        <v>2.3500000000000001E-3</v>
      </c>
      <c r="D37" s="77">
        <v>2.7899999999999999E-3</v>
      </c>
      <c r="E37" s="77">
        <v>2.2000000000000001E-3</v>
      </c>
      <c r="F37" s="77">
        <v>1.0300000000000001E-3</v>
      </c>
      <c r="G37" s="77">
        <v>3.3700000000000001E-4</v>
      </c>
      <c r="H37" s="77">
        <v>1.95E-4</v>
      </c>
      <c r="J37" s="6">
        <v>0.5</v>
      </c>
      <c r="K37" s="77">
        <f t="shared" si="3"/>
        <v>106</v>
      </c>
      <c r="L37" s="77">
        <f t="shared" si="2"/>
        <v>235</v>
      </c>
      <c r="M37" s="77">
        <f t="shared" si="2"/>
        <v>279</v>
      </c>
      <c r="N37" s="77">
        <f t="shared" si="2"/>
        <v>220</v>
      </c>
      <c r="O37" s="77">
        <f t="shared" si="2"/>
        <v>103.00000000000001</v>
      </c>
      <c r="P37" s="77">
        <f t="shared" si="2"/>
        <v>33.700000000000003</v>
      </c>
      <c r="Q37" s="77">
        <f t="shared" si="2"/>
        <v>19.5</v>
      </c>
      <c r="S37" s="10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6"/>
      <c r="BQ37" s="96"/>
      <c r="BR37" s="96"/>
      <c r="BS37" s="96"/>
      <c r="BT37" s="96"/>
      <c r="BU37" s="103"/>
    </row>
    <row r="38" spans="1:73" x14ac:dyDescent="0.3">
      <c r="A38" s="6">
        <v>0.75</v>
      </c>
      <c r="B38" s="77">
        <v>7.1299999999999998E-4</v>
      </c>
      <c r="C38" s="77">
        <v>1.6100000000000001E-3</v>
      </c>
      <c r="D38" s="77">
        <v>2.0899999999999998E-3</v>
      </c>
      <c r="E38" s="77">
        <v>1.8600000000000001E-3</v>
      </c>
      <c r="F38" s="77">
        <v>9.4200000000000002E-4</v>
      </c>
      <c r="G38" s="77">
        <v>3.2899999999999997E-4</v>
      </c>
      <c r="H38" s="77">
        <v>1.92E-4</v>
      </c>
      <c r="J38" s="6">
        <v>0.75</v>
      </c>
      <c r="K38" s="77">
        <f t="shared" si="3"/>
        <v>71.3</v>
      </c>
      <c r="L38" s="77">
        <f t="shared" si="2"/>
        <v>161</v>
      </c>
      <c r="M38" s="77">
        <f t="shared" si="2"/>
        <v>208.99999999999997</v>
      </c>
      <c r="N38" s="77">
        <f t="shared" si="2"/>
        <v>186</v>
      </c>
      <c r="O38" s="77">
        <f t="shared" si="2"/>
        <v>94.2</v>
      </c>
      <c r="P38" s="77">
        <f t="shared" si="2"/>
        <v>32.9</v>
      </c>
      <c r="Q38" s="77">
        <f t="shared" si="2"/>
        <v>19.2</v>
      </c>
      <c r="S38" s="10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103"/>
    </row>
    <row r="39" spans="1:73" x14ac:dyDescent="0.3">
      <c r="A39" s="6">
        <v>1</v>
      </c>
      <c r="B39" s="77">
        <v>4.28E-4</v>
      </c>
      <c r="C39" s="77">
        <v>1.09E-3</v>
      </c>
      <c r="D39" s="77">
        <v>1.57E-3</v>
      </c>
      <c r="E39" s="77">
        <v>1.56E-3</v>
      </c>
      <c r="F39" s="77">
        <v>8.83E-4</v>
      </c>
      <c r="G39" s="77">
        <v>3.39E-4</v>
      </c>
      <c r="H39" s="77">
        <v>2.12E-4</v>
      </c>
      <c r="J39" s="6">
        <v>1</v>
      </c>
      <c r="K39" s="77">
        <f t="shared" si="3"/>
        <v>42.8</v>
      </c>
      <c r="L39" s="77">
        <f t="shared" si="2"/>
        <v>109</v>
      </c>
      <c r="M39" s="77">
        <f t="shared" si="2"/>
        <v>157</v>
      </c>
      <c r="N39" s="77">
        <f t="shared" si="2"/>
        <v>156</v>
      </c>
      <c r="O39" s="77">
        <f t="shared" si="2"/>
        <v>88.3</v>
      </c>
      <c r="P39" s="77">
        <f t="shared" si="2"/>
        <v>33.9</v>
      </c>
      <c r="Q39" s="77">
        <f t="shared" si="2"/>
        <v>21.2</v>
      </c>
      <c r="S39" s="10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103"/>
    </row>
    <row r="40" spans="1:73" x14ac:dyDescent="0.3">
      <c r="A40" s="6">
        <v>2</v>
      </c>
      <c r="B40" s="77">
        <v>1.7200000000000001E-4</v>
      </c>
      <c r="C40" s="77">
        <v>2.2599999999999999E-4</v>
      </c>
      <c r="D40" s="77">
        <v>3.4099999999999999E-4</v>
      </c>
      <c r="E40" s="77">
        <v>4.1399999999999998E-4</v>
      </c>
      <c r="F40" s="77">
        <v>3.01E-4</v>
      </c>
      <c r="G40" s="77">
        <v>1.47E-4</v>
      </c>
      <c r="H40" s="77">
        <v>1.01E-4</v>
      </c>
      <c r="J40" s="6">
        <v>2</v>
      </c>
      <c r="K40" s="77">
        <f t="shared" si="3"/>
        <v>17.2</v>
      </c>
      <c r="L40" s="77">
        <f t="shared" si="2"/>
        <v>22.599999999999998</v>
      </c>
      <c r="M40" s="77">
        <f t="shared" si="2"/>
        <v>34.1</v>
      </c>
      <c r="N40" s="77">
        <f t="shared" si="2"/>
        <v>41.4</v>
      </c>
      <c r="O40" s="77">
        <f t="shared" si="2"/>
        <v>30.1</v>
      </c>
      <c r="P40" s="77">
        <f t="shared" si="2"/>
        <v>14.7</v>
      </c>
      <c r="Q40" s="77">
        <f t="shared" si="2"/>
        <v>10.1</v>
      </c>
      <c r="S40" s="10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103"/>
    </row>
    <row r="41" spans="1:73" x14ac:dyDescent="0.3">
      <c r="A41" s="6">
        <v>3</v>
      </c>
      <c r="B41" s="77">
        <v>8.4599999999999996E-5</v>
      </c>
      <c r="C41" s="77">
        <v>2.1599999999999999E-4</v>
      </c>
      <c r="D41" s="77">
        <v>4.0099999999999999E-4</v>
      </c>
      <c r="E41" s="77">
        <v>5.5099999999999995E-4</v>
      </c>
      <c r="F41" s="77">
        <v>4.6099999999999998E-4</v>
      </c>
      <c r="G41" s="77">
        <v>2.6499999999999999E-4</v>
      </c>
      <c r="H41" s="77">
        <v>2.04E-4</v>
      </c>
      <c r="J41" s="6">
        <v>3</v>
      </c>
      <c r="K41" s="77">
        <f t="shared" si="3"/>
        <v>8.4599999999999991</v>
      </c>
      <c r="L41" s="77">
        <f t="shared" si="2"/>
        <v>21.599999999999998</v>
      </c>
      <c r="M41" s="77">
        <f t="shared" si="2"/>
        <v>40.1</v>
      </c>
      <c r="N41" s="77">
        <f t="shared" si="2"/>
        <v>55.099999999999994</v>
      </c>
      <c r="O41" s="77">
        <f t="shared" si="2"/>
        <v>46.1</v>
      </c>
      <c r="P41" s="77">
        <f t="shared" si="2"/>
        <v>26.5</v>
      </c>
      <c r="Q41" s="77">
        <f t="shared" si="2"/>
        <v>20.399999999999999</v>
      </c>
      <c r="S41" s="102"/>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103"/>
    </row>
    <row r="42" spans="1:73" x14ac:dyDescent="0.3">
      <c r="A42" s="6">
        <v>4</v>
      </c>
      <c r="B42" s="77">
        <v>4.2899999999999999E-5</v>
      </c>
      <c r="C42" s="77">
        <v>1.08E-4</v>
      </c>
      <c r="D42" s="77">
        <v>2.1499999999999999E-4</v>
      </c>
      <c r="E42" s="77">
        <v>3.1700000000000001E-4</v>
      </c>
      <c r="F42" s="77">
        <v>3.1500000000000001E-4</v>
      </c>
      <c r="G42" s="77">
        <v>2.14E-4</v>
      </c>
      <c r="H42" s="77">
        <v>2.0000000000000001E-4</v>
      </c>
      <c r="J42" s="6">
        <v>4</v>
      </c>
      <c r="K42" s="77">
        <f t="shared" si="3"/>
        <v>4.29</v>
      </c>
      <c r="L42" s="77">
        <f t="shared" si="2"/>
        <v>10.799999999999999</v>
      </c>
      <c r="M42" s="77">
        <f t="shared" si="2"/>
        <v>21.5</v>
      </c>
      <c r="N42" s="77">
        <f t="shared" si="2"/>
        <v>31.7</v>
      </c>
      <c r="O42" s="77">
        <f t="shared" si="2"/>
        <v>31.5</v>
      </c>
      <c r="P42" s="77">
        <f t="shared" si="2"/>
        <v>21.4</v>
      </c>
      <c r="Q42" s="77">
        <f t="shared" si="2"/>
        <v>20</v>
      </c>
      <c r="S42" s="102"/>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103"/>
    </row>
    <row r="43" spans="1:73" x14ac:dyDescent="0.3">
      <c r="S43" s="105"/>
      <c r="T43" s="97"/>
      <c r="U43" s="97"/>
      <c r="V43" s="97"/>
      <c r="W43" s="97"/>
      <c r="X43" s="97"/>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103"/>
    </row>
    <row r="44" spans="1:73" ht="16.2" x14ac:dyDescent="0.3">
      <c r="D44" s="92" t="s">
        <v>40</v>
      </c>
      <c r="E44" s="93"/>
      <c r="M44" s="92" t="s">
        <v>41</v>
      </c>
      <c r="N44" s="93"/>
      <c r="S44" s="102"/>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103"/>
    </row>
    <row r="45" spans="1:73" x14ac:dyDescent="0.3">
      <c r="S45" s="102"/>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103"/>
    </row>
    <row r="46" spans="1:73" ht="14.4" customHeight="1" x14ac:dyDescent="0.3">
      <c r="A46" s="91" t="s">
        <v>42</v>
      </c>
      <c r="B46" s="83" t="s">
        <v>52</v>
      </c>
      <c r="C46" s="83" t="s">
        <v>53</v>
      </c>
      <c r="D46" s="83" t="s">
        <v>54</v>
      </c>
      <c r="E46" s="83" t="s">
        <v>55</v>
      </c>
      <c r="F46" s="83" t="s">
        <v>56</v>
      </c>
      <c r="G46" s="83" t="s">
        <v>57</v>
      </c>
      <c r="H46" s="83" t="s">
        <v>58</v>
      </c>
      <c r="J46" s="91" t="s">
        <v>42</v>
      </c>
      <c r="K46" s="83" t="s">
        <v>52</v>
      </c>
      <c r="L46" s="83" t="s">
        <v>53</v>
      </c>
      <c r="M46" s="83" t="s">
        <v>54</v>
      </c>
      <c r="N46" s="83" t="s">
        <v>55</v>
      </c>
      <c r="O46" s="83" t="s">
        <v>56</v>
      </c>
      <c r="P46" s="83" t="s">
        <v>57</v>
      </c>
      <c r="Q46" s="83" t="s">
        <v>58</v>
      </c>
      <c r="S46" s="107" t="s">
        <v>10</v>
      </c>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103"/>
    </row>
    <row r="47" spans="1:73" x14ac:dyDescent="0.3">
      <c r="A47" s="82" t="s">
        <v>13</v>
      </c>
      <c r="B47" s="84"/>
      <c r="C47" s="84"/>
      <c r="D47" s="84"/>
      <c r="E47" s="84"/>
      <c r="F47" s="84"/>
      <c r="G47" s="84"/>
      <c r="H47" s="84"/>
      <c r="J47" s="82" t="s">
        <v>13</v>
      </c>
      <c r="K47" s="84"/>
      <c r="L47" s="84"/>
      <c r="M47" s="84"/>
      <c r="N47" s="84"/>
      <c r="O47" s="84"/>
      <c r="P47" s="84"/>
      <c r="Q47" s="84"/>
      <c r="S47" s="107"/>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103"/>
    </row>
    <row r="48" spans="1:73" x14ac:dyDescent="0.3">
      <c r="A48" s="6">
        <v>0</v>
      </c>
      <c r="B48" s="77">
        <v>1.11E-2</v>
      </c>
      <c r="C48" s="77">
        <v>1.09E-2</v>
      </c>
      <c r="D48" s="77">
        <v>5.3699999999999998E-3</v>
      </c>
      <c r="E48" s="77">
        <v>1.23E-3</v>
      </c>
      <c r="F48" s="77">
        <v>4.28E-4</v>
      </c>
      <c r="G48" s="77">
        <v>4.37E-4</v>
      </c>
      <c r="H48" s="77">
        <v>2.6699999999999998E-4</v>
      </c>
      <c r="J48" s="6">
        <v>0</v>
      </c>
      <c r="K48" s="77">
        <f>B48*100000</f>
        <v>1110</v>
      </c>
      <c r="L48" s="77">
        <f>C48*100000</f>
        <v>1090</v>
      </c>
      <c r="M48" s="77">
        <f>D48*100000</f>
        <v>537</v>
      </c>
      <c r="N48" s="77">
        <f>E48*100000</f>
        <v>123</v>
      </c>
      <c r="O48" s="77">
        <f>F48*100000</f>
        <v>42.8</v>
      </c>
      <c r="P48" s="77">
        <f>G48*100000</f>
        <v>43.7</v>
      </c>
      <c r="Q48" s="77">
        <f>H48*100000</f>
        <v>26.7</v>
      </c>
      <c r="S48" s="107"/>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103"/>
    </row>
    <row r="49" spans="1:73" x14ac:dyDescent="0.3">
      <c r="A49" s="6">
        <v>0.25</v>
      </c>
      <c r="B49" s="77">
        <v>6.0200000000000002E-3</v>
      </c>
      <c r="C49" s="77">
        <v>9.4199999999999996E-3</v>
      </c>
      <c r="D49" s="77">
        <v>7.6800000000000002E-3</v>
      </c>
      <c r="E49" s="77">
        <v>3.7100000000000002E-3</v>
      </c>
      <c r="F49" s="77">
        <v>1.2099999999999999E-3</v>
      </c>
      <c r="G49" s="77">
        <v>3.5799999999999997E-4</v>
      </c>
      <c r="H49" s="77">
        <v>3.3300000000000002E-4</v>
      </c>
      <c r="J49" s="6">
        <v>0.25</v>
      </c>
      <c r="K49" s="77">
        <f>B49*100000</f>
        <v>602</v>
      </c>
      <c r="L49" s="77">
        <f>C49*100000</f>
        <v>942</v>
      </c>
      <c r="M49" s="77">
        <f>D49*100000</f>
        <v>768</v>
      </c>
      <c r="N49" s="77">
        <f>E49*100000</f>
        <v>371</v>
      </c>
      <c r="O49" s="77">
        <f>F49*100000</f>
        <v>120.99999999999999</v>
      </c>
      <c r="P49" s="77">
        <f>G49*100000</f>
        <v>35.799999999999997</v>
      </c>
      <c r="Q49" s="77">
        <f>H49*100000</f>
        <v>33.300000000000004</v>
      </c>
      <c r="S49" s="107"/>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103"/>
    </row>
    <row r="50" spans="1:73" x14ac:dyDescent="0.3">
      <c r="A50" s="6">
        <v>0.5</v>
      </c>
      <c r="B50" s="77">
        <v>4.0899999999999999E-3</v>
      </c>
      <c r="C50" s="77">
        <v>7.3699999999999998E-3</v>
      </c>
      <c r="D50" s="77">
        <v>7.5199999999999998E-3</v>
      </c>
      <c r="E50" s="77">
        <v>4.6299999999999996E-3</v>
      </c>
      <c r="F50" s="77">
        <v>1.9400000000000001E-3</v>
      </c>
      <c r="G50" s="77">
        <v>6.5600000000000001E-4</v>
      </c>
      <c r="H50" s="77">
        <v>3.6699999999999998E-4</v>
      </c>
      <c r="J50" s="6">
        <v>0.5</v>
      </c>
      <c r="K50" s="77">
        <f>B50*100000</f>
        <v>409</v>
      </c>
      <c r="L50" s="77">
        <f>C50*100000</f>
        <v>737</v>
      </c>
      <c r="M50" s="77">
        <f>D50*100000</f>
        <v>752</v>
      </c>
      <c r="N50" s="77">
        <f>E50*100000</f>
        <v>462.99999999999994</v>
      </c>
      <c r="O50" s="77">
        <f>F50*100000</f>
        <v>194</v>
      </c>
      <c r="P50" s="77">
        <f>G50*100000</f>
        <v>65.599999999999994</v>
      </c>
      <c r="Q50" s="77">
        <f>H50*100000</f>
        <v>36.699999999999996</v>
      </c>
      <c r="S50" s="107"/>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103"/>
    </row>
    <row r="51" spans="1:73" x14ac:dyDescent="0.3">
      <c r="A51" s="6">
        <v>0.75</v>
      </c>
      <c r="B51" s="77">
        <v>2.3800000000000002E-3</v>
      </c>
      <c r="C51" s="77">
        <v>4.5700000000000003E-3</v>
      </c>
      <c r="D51" s="77">
        <v>5.4900000000000001E-3</v>
      </c>
      <c r="E51" s="77">
        <v>3.96E-3</v>
      </c>
      <c r="F51" s="77">
        <v>1.9499999999999999E-3</v>
      </c>
      <c r="G51" s="77">
        <v>7.1900000000000002E-4</v>
      </c>
      <c r="H51" s="77">
        <v>3.4200000000000002E-4</v>
      </c>
      <c r="J51" s="6">
        <v>0.75</v>
      </c>
      <c r="K51" s="77">
        <f>B51*100000</f>
        <v>238.00000000000003</v>
      </c>
      <c r="L51" s="77">
        <f>C51*100000</f>
        <v>457</v>
      </c>
      <c r="M51" s="77">
        <f>D51*100000</f>
        <v>549</v>
      </c>
      <c r="N51" s="77">
        <f>E51*100000</f>
        <v>396</v>
      </c>
      <c r="O51" s="77">
        <f>F51*100000</f>
        <v>195</v>
      </c>
      <c r="P51" s="77">
        <f>G51*100000</f>
        <v>71.900000000000006</v>
      </c>
      <c r="Q51" s="77">
        <f>H51*100000</f>
        <v>34.200000000000003</v>
      </c>
      <c r="S51" s="107"/>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103"/>
    </row>
    <row r="52" spans="1:73" x14ac:dyDescent="0.3">
      <c r="A52" s="6">
        <v>1</v>
      </c>
      <c r="B52" s="77">
        <v>2.16E-3</v>
      </c>
      <c r="C52" s="77">
        <v>4.4299999999999999E-3</v>
      </c>
      <c r="D52" s="77">
        <v>5.4299999999999999E-3</v>
      </c>
      <c r="E52" s="77">
        <v>4.2100000000000002E-3</v>
      </c>
      <c r="F52" s="77">
        <v>2.2499999999999998E-3</v>
      </c>
      <c r="G52" s="77">
        <v>9.0499999999999999E-4</v>
      </c>
      <c r="H52" s="77">
        <v>3.6099999999999999E-4</v>
      </c>
      <c r="J52" s="6">
        <v>1</v>
      </c>
      <c r="K52" s="77">
        <f>B52*100000</f>
        <v>216</v>
      </c>
      <c r="L52" s="77">
        <f>C52*100000</f>
        <v>443</v>
      </c>
      <c r="M52" s="77">
        <f>D52*100000</f>
        <v>543</v>
      </c>
      <c r="N52" s="77">
        <f>E52*100000</f>
        <v>421</v>
      </c>
      <c r="O52" s="77">
        <f>F52*100000</f>
        <v>224.99999999999997</v>
      </c>
      <c r="P52" s="77">
        <f>G52*100000</f>
        <v>90.5</v>
      </c>
      <c r="Q52" s="77">
        <f>H52*100000</f>
        <v>36.1</v>
      </c>
      <c r="S52" s="107"/>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103"/>
    </row>
    <row r="53" spans="1:73" x14ac:dyDescent="0.3">
      <c r="A53" s="6">
        <v>2</v>
      </c>
      <c r="B53" s="77">
        <v>9.5600000000000004E-4</v>
      </c>
      <c r="C53" s="77">
        <v>2.1299999999999999E-3</v>
      </c>
      <c r="D53" s="77">
        <v>3.2299999999999998E-3</v>
      </c>
      <c r="E53" s="77">
        <v>3.0699999999999998E-3</v>
      </c>
      <c r="F53" s="77">
        <v>2.1199999999999999E-3</v>
      </c>
      <c r="G53" s="77">
        <v>1.0399999999999999E-3</v>
      </c>
      <c r="H53" s="77">
        <v>2.72E-4</v>
      </c>
      <c r="J53" s="6">
        <v>2</v>
      </c>
      <c r="K53" s="77">
        <f>B53*100000</f>
        <v>95.600000000000009</v>
      </c>
      <c r="L53" s="77">
        <f>C53*100000</f>
        <v>213</v>
      </c>
      <c r="M53" s="77">
        <f>D53*100000</f>
        <v>323</v>
      </c>
      <c r="N53" s="77">
        <f>E53*100000</f>
        <v>307</v>
      </c>
      <c r="O53" s="77">
        <f>F53*100000</f>
        <v>212</v>
      </c>
      <c r="P53" s="77">
        <f>G53*100000</f>
        <v>103.99999999999999</v>
      </c>
      <c r="Q53" s="77">
        <f>H53*100000</f>
        <v>27.2</v>
      </c>
      <c r="S53" s="107"/>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103"/>
    </row>
    <row r="54" spans="1:73" x14ac:dyDescent="0.3">
      <c r="A54" s="6">
        <v>3</v>
      </c>
      <c r="B54" s="77">
        <v>1.0499999999999999E-3</v>
      </c>
      <c r="C54" s="77">
        <v>2.3999999999999998E-3</v>
      </c>
      <c r="D54" s="77">
        <v>3.6700000000000001E-3</v>
      </c>
      <c r="E54" s="77">
        <v>3.65E-3</v>
      </c>
      <c r="F54" s="77">
        <v>2.66E-3</v>
      </c>
      <c r="G54" s="77">
        <v>1.42E-3</v>
      </c>
      <c r="H54" s="77">
        <v>3.0600000000000001E-4</v>
      </c>
      <c r="J54" s="6">
        <v>3</v>
      </c>
      <c r="K54" s="77">
        <f>B54*100000</f>
        <v>105</v>
      </c>
      <c r="L54" s="77">
        <f>C54*100000</f>
        <v>239.99999999999997</v>
      </c>
      <c r="M54" s="77">
        <f>D54*100000</f>
        <v>367</v>
      </c>
      <c r="N54" s="77">
        <f>E54*100000</f>
        <v>365</v>
      </c>
      <c r="O54" s="77">
        <f>F54*100000</f>
        <v>266</v>
      </c>
      <c r="P54" s="77">
        <f>G54*100000</f>
        <v>142</v>
      </c>
      <c r="Q54" s="77">
        <f>H54*100000</f>
        <v>30.6</v>
      </c>
      <c r="S54" s="107"/>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6"/>
      <c r="BR54" s="96"/>
      <c r="BS54" s="96"/>
      <c r="BT54" s="96"/>
      <c r="BU54" s="103"/>
    </row>
    <row r="55" spans="1:73" x14ac:dyDescent="0.3">
      <c r="A55" s="6">
        <v>4</v>
      </c>
      <c r="B55" s="77">
        <v>3.48E-4</v>
      </c>
      <c r="C55" s="77">
        <v>7.9500000000000003E-4</v>
      </c>
      <c r="D55" s="77">
        <v>1.49E-3</v>
      </c>
      <c r="E55" s="77">
        <v>1.73E-3</v>
      </c>
      <c r="F55" s="77">
        <v>1.6100000000000001E-3</v>
      </c>
      <c r="G55" s="77">
        <v>1.1000000000000001E-3</v>
      </c>
      <c r="H55" s="77">
        <v>2.34E-4</v>
      </c>
      <c r="J55" s="6">
        <v>4</v>
      </c>
      <c r="K55" s="77">
        <f>B55*100000</f>
        <v>34.799999999999997</v>
      </c>
      <c r="L55" s="77">
        <f>C55*100000</f>
        <v>79.5</v>
      </c>
      <c r="M55" s="77">
        <f>D55*100000</f>
        <v>149</v>
      </c>
      <c r="N55" s="77">
        <f>E55*100000</f>
        <v>173</v>
      </c>
      <c r="O55" s="77">
        <f>F55*100000</f>
        <v>161</v>
      </c>
      <c r="P55" s="77">
        <f>G55*100000</f>
        <v>110</v>
      </c>
      <c r="Q55" s="77">
        <f>H55*100000</f>
        <v>23.4</v>
      </c>
      <c r="S55" s="107"/>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c r="BJ55" s="96"/>
      <c r="BK55" s="96"/>
      <c r="BL55" s="96"/>
      <c r="BM55" s="96"/>
      <c r="BN55" s="96"/>
      <c r="BO55" s="96"/>
      <c r="BP55" s="96"/>
      <c r="BQ55" s="96"/>
      <c r="BR55" s="96"/>
      <c r="BS55" s="96"/>
      <c r="BT55" s="96"/>
      <c r="BU55" s="103"/>
    </row>
    <row r="56" spans="1:73" x14ac:dyDescent="0.3">
      <c r="S56" s="107"/>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6"/>
      <c r="BR56" s="96"/>
      <c r="BS56" s="96"/>
      <c r="BT56" s="96"/>
      <c r="BU56" s="103"/>
    </row>
    <row r="57" spans="1:73" x14ac:dyDescent="0.3">
      <c r="S57" s="107"/>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103"/>
    </row>
    <row r="58" spans="1:73" x14ac:dyDescent="0.3">
      <c r="S58" s="107"/>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103"/>
    </row>
    <row r="59" spans="1:73" x14ac:dyDescent="0.3">
      <c r="S59" s="107"/>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103"/>
    </row>
    <row r="60" spans="1:73" x14ac:dyDescent="0.3">
      <c r="S60" s="107"/>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103"/>
    </row>
    <row r="61" spans="1:73" x14ac:dyDescent="0.3">
      <c r="S61" s="102"/>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103"/>
    </row>
    <row r="62" spans="1:73" x14ac:dyDescent="0.3">
      <c r="S62" s="102"/>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96"/>
      <c r="BF62" s="96"/>
      <c r="BG62" s="96"/>
      <c r="BH62" s="96"/>
      <c r="BI62" s="96"/>
      <c r="BJ62" s="96"/>
      <c r="BK62" s="96"/>
      <c r="BL62" s="96"/>
      <c r="BM62" s="96"/>
      <c r="BN62" s="96"/>
      <c r="BO62" s="96"/>
      <c r="BP62" s="96"/>
      <c r="BQ62" s="96"/>
      <c r="BR62" s="96"/>
      <c r="BS62" s="96"/>
      <c r="BT62" s="96"/>
      <c r="BU62" s="103"/>
    </row>
    <row r="63" spans="1:73" x14ac:dyDescent="0.3">
      <c r="S63" s="102"/>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103"/>
    </row>
    <row r="64" spans="1:73" x14ac:dyDescent="0.3">
      <c r="S64" s="105"/>
      <c r="T64" s="97"/>
      <c r="U64" s="97"/>
      <c r="V64" s="97"/>
      <c r="W64" s="97"/>
      <c r="X64" s="97"/>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6"/>
      <c r="BR64" s="96"/>
      <c r="BS64" s="96"/>
      <c r="BT64" s="96"/>
      <c r="BU64" s="103"/>
    </row>
    <row r="65" spans="2:73" x14ac:dyDescent="0.3">
      <c r="S65" s="102"/>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103"/>
    </row>
    <row r="66" spans="2:73" x14ac:dyDescent="0.3">
      <c r="S66" s="102"/>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6"/>
      <c r="BR66" s="96"/>
      <c r="BS66" s="96"/>
      <c r="BT66" s="96"/>
      <c r="BU66" s="103"/>
    </row>
    <row r="67" spans="2:73" ht="14.4" customHeight="1" x14ac:dyDescent="0.3">
      <c r="B67" s="72"/>
      <c r="C67" s="72"/>
      <c r="D67" s="72"/>
      <c r="E67" s="72"/>
      <c r="F67" s="72"/>
      <c r="G67" s="72"/>
      <c r="H67" s="72"/>
      <c r="K67" s="72"/>
      <c r="L67" s="72"/>
      <c r="M67" s="72"/>
      <c r="N67" s="72"/>
      <c r="O67" s="72"/>
      <c r="P67" s="72"/>
      <c r="Q67" s="72"/>
      <c r="S67" s="108" t="s">
        <v>42</v>
      </c>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6"/>
      <c r="BR67" s="96"/>
      <c r="BS67" s="96"/>
      <c r="BT67" s="96"/>
      <c r="BU67" s="103"/>
    </row>
    <row r="68" spans="2:73" x14ac:dyDescent="0.3">
      <c r="S68" s="108"/>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96"/>
      <c r="BF68" s="96"/>
      <c r="BG68" s="96"/>
      <c r="BH68" s="96"/>
      <c r="BI68" s="96"/>
      <c r="BJ68" s="96"/>
      <c r="BK68" s="96"/>
      <c r="BL68" s="96"/>
      <c r="BM68" s="96"/>
      <c r="BN68" s="96"/>
      <c r="BO68" s="96"/>
      <c r="BP68" s="96"/>
      <c r="BQ68" s="96"/>
      <c r="BR68" s="96"/>
      <c r="BS68" s="96"/>
      <c r="BT68" s="96"/>
      <c r="BU68" s="103"/>
    </row>
    <row r="69" spans="2:73" x14ac:dyDescent="0.3">
      <c r="S69" s="108"/>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103"/>
    </row>
    <row r="70" spans="2:73" x14ac:dyDescent="0.3">
      <c r="S70" s="108"/>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6"/>
      <c r="BS70" s="96"/>
      <c r="BT70" s="96"/>
      <c r="BU70" s="103"/>
    </row>
    <row r="71" spans="2:73" x14ac:dyDescent="0.3">
      <c r="S71" s="108"/>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6"/>
      <c r="BR71" s="96"/>
      <c r="BS71" s="96"/>
      <c r="BT71" s="96"/>
      <c r="BU71" s="103"/>
    </row>
    <row r="72" spans="2:73" x14ac:dyDescent="0.3">
      <c r="S72" s="108"/>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6"/>
      <c r="BR72" s="96"/>
      <c r="BS72" s="96"/>
      <c r="BT72" s="96"/>
      <c r="BU72" s="103"/>
    </row>
    <row r="73" spans="2:73" x14ac:dyDescent="0.3">
      <c r="M73" s="72"/>
      <c r="S73" s="108"/>
      <c r="T73" s="96"/>
      <c r="U73" s="96"/>
      <c r="V73" s="96"/>
      <c r="W73" s="96"/>
      <c r="X73" s="96"/>
      <c r="Y73" s="96"/>
      <c r="Z73" s="96"/>
      <c r="AA73" s="96"/>
      <c r="AB73" s="96"/>
      <c r="AC73" s="96"/>
      <c r="AD73" s="96"/>
      <c r="AE73" s="96"/>
      <c r="AF73" s="96"/>
      <c r="AG73" s="96"/>
      <c r="AH73" s="96"/>
      <c r="AI73" s="96"/>
      <c r="AJ73" s="96"/>
      <c r="AK73" s="96"/>
      <c r="AL73" s="96"/>
      <c r="AM73" s="96"/>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6"/>
      <c r="BR73" s="96"/>
      <c r="BS73" s="96"/>
      <c r="BT73" s="96"/>
      <c r="BU73" s="103"/>
    </row>
    <row r="74" spans="2:73" x14ac:dyDescent="0.3">
      <c r="M74" s="72"/>
      <c r="S74" s="108"/>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6"/>
      <c r="BQ74" s="96"/>
      <c r="BR74" s="96"/>
      <c r="BS74" s="96"/>
      <c r="BT74" s="96"/>
      <c r="BU74" s="103"/>
    </row>
    <row r="75" spans="2:73" x14ac:dyDescent="0.3">
      <c r="M75" s="72"/>
      <c r="S75" s="108"/>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6"/>
      <c r="BQ75" s="96"/>
      <c r="BR75" s="96"/>
      <c r="BS75" s="96"/>
      <c r="BT75" s="96"/>
      <c r="BU75" s="103"/>
    </row>
    <row r="76" spans="2:73" x14ac:dyDescent="0.3">
      <c r="M76" s="72"/>
      <c r="S76" s="108"/>
      <c r="T76" s="96"/>
      <c r="U76" s="96"/>
      <c r="V76" s="96"/>
      <c r="W76" s="96"/>
      <c r="X76" s="96"/>
      <c r="Y76" s="96"/>
      <c r="Z76" s="96"/>
      <c r="AA76" s="96"/>
      <c r="AB76" s="96"/>
      <c r="AC76" s="96"/>
      <c r="AD76" s="96"/>
      <c r="AE76" s="96"/>
      <c r="AF76" s="96"/>
      <c r="AG76" s="96"/>
      <c r="AH76" s="96"/>
      <c r="AI76" s="96"/>
      <c r="AJ76" s="96"/>
      <c r="AK76" s="96"/>
      <c r="AL76" s="96"/>
      <c r="AM76" s="96"/>
      <c r="AN76" s="96"/>
      <c r="AO76" s="96"/>
      <c r="AP76" s="96"/>
      <c r="AQ76" s="96"/>
      <c r="AR76" s="96"/>
      <c r="AS76" s="96"/>
      <c r="AT76" s="96"/>
      <c r="AU76" s="96"/>
      <c r="AV76" s="96"/>
      <c r="AW76" s="96"/>
      <c r="AX76" s="96"/>
      <c r="AY76" s="96"/>
      <c r="AZ76" s="96"/>
      <c r="BA76" s="96"/>
      <c r="BB76" s="96"/>
      <c r="BC76" s="96"/>
      <c r="BD76" s="96"/>
      <c r="BE76" s="96"/>
      <c r="BF76" s="96"/>
      <c r="BG76" s="96"/>
      <c r="BH76" s="96"/>
      <c r="BI76" s="96"/>
      <c r="BJ76" s="96"/>
      <c r="BK76" s="96"/>
      <c r="BL76" s="96"/>
      <c r="BM76" s="96"/>
      <c r="BN76" s="96"/>
      <c r="BO76" s="96"/>
      <c r="BP76" s="96"/>
      <c r="BQ76" s="96"/>
      <c r="BR76" s="96"/>
      <c r="BS76" s="96"/>
      <c r="BT76" s="96"/>
      <c r="BU76" s="103"/>
    </row>
    <row r="77" spans="2:73" x14ac:dyDescent="0.3">
      <c r="M77" s="72"/>
      <c r="O77" s="72"/>
      <c r="S77" s="108"/>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6"/>
      <c r="BQ77" s="96"/>
      <c r="BR77" s="96"/>
      <c r="BS77" s="96"/>
      <c r="BT77" s="96"/>
      <c r="BU77" s="103"/>
    </row>
    <row r="78" spans="2:73" x14ac:dyDescent="0.3">
      <c r="M78" s="72"/>
      <c r="O78" s="72"/>
      <c r="S78" s="108"/>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6"/>
      <c r="BQ78" s="96"/>
      <c r="BR78" s="96"/>
      <c r="BS78" s="96"/>
      <c r="BT78" s="96"/>
      <c r="BU78" s="103"/>
    </row>
    <row r="79" spans="2:73" x14ac:dyDescent="0.3">
      <c r="M79" s="72"/>
      <c r="O79" s="72"/>
      <c r="S79" s="108"/>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c r="BI79" s="96"/>
      <c r="BJ79" s="96"/>
      <c r="BK79" s="96"/>
      <c r="BL79" s="96"/>
      <c r="BM79" s="96"/>
      <c r="BN79" s="96"/>
      <c r="BO79" s="96"/>
      <c r="BP79" s="96"/>
      <c r="BQ79" s="96"/>
      <c r="BR79" s="96"/>
      <c r="BS79" s="96"/>
      <c r="BT79" s="96"/>
      <c r="BU79" s="103"/>
    </row>
    <row r="80" spans="2:73" x14ac:dyDescent="0.3">
      <c r="M80" s="72"/>
      <c r="O80" s="72"/>
      <c r="S80" s="108"/>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103"/>
    </row>
    <row r="81" spans="15:73" x14ac:dyDescent="0.3">
      <c r="O81" s="72"/>
      <c r="S81" s="108"/>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103"/>
    </row>
    <row r="82" spans="15:73" ht="15" thickBot="1" x14ac:dyDescent="0.35">
      <c r="O82" s="72"/>
      <c r="S82" s="109"/>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0"/>
      <c r="BA82" s="110"/>
      <c r="BB82" s="110"/>
      <c r="BC82" s="110"/>
      <c r="BD82" s="110"/>
      <c r="BE82" s="110"/>
      <c r="BF82" s="110"/>
      <c r="BG82" s="110"/>
      <c r="BH82" s="110"/>
      <c r="BI82" s="110"/>
      <c r="BJ82" s="110"/>
      <c r="BK82" s="110"/>
      <c r="BL82" s="110"/>
      <c r="BM82" s="110"/>
      <c r="BN82" s="110"/>
      <c r="BO82" s="110"/>
      <c r="BP82" s="110"/>
      <c r="BQ82" s="110"/>
      <c r="BR82" s="110"/>
      <c r="BS82" s="110"/>
      <c r="BT82" s="110"/>
      <c r="BU82" s="111"/>
    </row>
    <row r="83" spans="15:73" x14ac:dyDescent="0.3">
      <c r="O83" s="72"/>
    </row>
    <row r="84" spans="15:73" x14ac:dyDescent="0.3">
      <c r="O84" s="72"/>
    </row>
  </sheetData>
  <mergeCells count="77">
    <mergeCell ref="AY4:BD4"/>
    <mergeCell ref="BG4:BL4"/>
    <mergeCell ref="BO4:BT4"/>
    <mergeCell ref="S67:S81"/>
    <mergeCell ref="U4:Y4"/>
    <mergeCell ref="AA4:AF4"/>
    <mergeCell ref="AI4:AN4"/>
    <mergeCell ref="AQ4:AV4"/>
    <mergeCell ref="S6:S20"/>
    <mergeCell ref="S26:S40"/>
    <mergeCell ref="S46:S60"/>
    <mergeCell ref="M46:M47"/>
    <mergeCell ref="N46:N47"/>
    <mergeCell ref="O46:O47"/>
    <mergeCell ref="P46:P47"/>
    <mergeCell ref="Q46:Q47"/>
    <mergeCell ref="Q33:Q34"/>
    <mergeCell ref="B46:B47"/>
    <mergeCell ref="C46:C47"/>
    <mergeCell ref="D46:D47"/>
    <mergeCell ref="E46:E47"/>
    <mergeCell ref="F46:F47"/>
    <mergeCell ref="G46:G47"/>
    <mergeCell ref="H46:H47"/>
    <mergeCell ref="K46:K47"/>
    <mergeCell ref="L46:L47"/>
    <mergeCell ref="N20:N21"/>
    <mergeCell ref="O20:O21"/>
    <mergeCell ref="P20:P21"/>
    <mergeCell ref="Q20:Q21"/>
    <mergeCell ref="K33:K34"/>
    <mergeCell ref="L33:L34"/>
    <mergeCell ref="M33:M34"/>
    <mergeCell ref="N33:N34"/>
    <mergeCell ref="O33:O34"/>
    <mergeCell ref="P33:P34"/>
    <mergeCell ref="F20:F21"/>
    <mergeCell ref="G20:G21"/>
    <mergeCell ref="H20:H21"/>
    <mergeCell ref="K20:K21"/>
    <mergeCell ref="L20:L21"/>
    <mergeCell ref="M20:M21"/>
    <mergeCell ref="C33:C34"/>
    <mergeCell ref="B33:B34"/>
    <mergeCell ref="B20:B21"/>
    <mergeCell ref="C20:C21"/>
    <mergeCell ref="D20:D21"/>
    <mergeCell ref="E20:E21"/>
    <mergeCell ref="M31:N31"/>
    <mergeCell ref="D44:E44"/>
    <mergeCell ref="M44:N44"/>
    <mergeCell ref="H33:H34"/>
    <mergeCell ref="G33:G34"/>
    <mergeCell ref="F33:F34"/>
    <mergeCell ref="E33:E34"/>
    <mergeCell ref="D33:D34"/>
    <mergeCell ref="D5:E5"/>
    <mergeCell ref="M5:N5"/>
    <mergeCell ref="D18:E18"/>
    <mergeCell ref="M18:N18"/>
    <mergeCell ref="D31:E31"/>
    <mergeCell ref="P7:P8"/>
    <mergeCell ref="Q7:Q8"/>
    <mergeCell ref="B7:B8"/>
    <mergeCell ref="K7:K8"/>
    <mergeCell ref="L7:L8"/>
    <mergeCell ref="M7:M8"/>
    <mergeCell ref="N7:N8"/>
    <mergeCell ref="O7:O8"/>
    <mergeCell ref="B1:P1"/>
    <mergeCell ref="B2:P3"/>
    <mergeCell ref="H7:H8"/>
    <mergeCell ref="G7:G8"/>
    <mergeCell ref="F7:F8"/>
    <mergeCell ref="E7:E8"/>
    <mergeCell ref="D7:D8"/>
    <mergeCell ref="C7:C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B3309-C034-44E3-A9AF-1B4AAF8EF7FE}">
  <dimension ref="A1:BE83"/>
  <sheetViews>
    <sheetView tabSelected="1" zoomScale="53" zoomScaleNormal="55" workbookViewId="0">
      <selection activeCell="H5" sqref="H5"/>
    </sheetView>
  </sheetViews>
  <sheetFormatPr defaultRowHeight="14.4" x14ac:dyDescent="0.3"/>
  <cols>
    <col min="2" max="7" width="9.33203125" bestFit="1" customWidth="1"/>
  </cols>
  <sheetData>
    <row r="1" spans="1:57" ht="15" thickBot="1" x14ac:dyDescent="0.35">
      <c r="B1" s="48" t="s">
        <v>50</v>
      </c>
      <c r="C1" s="49"/>
      <c r="D1" s="49"/>
      <c r="E1" s="49"/>
      <c r="F1" s="49"/>
      <c r="G1" s="50"/>
    </row>
    <row r="2" spans="1:57" ht="26.4" x14ac:dyDescent="0.3">
      <c r="B2" s="42" t="s">
        <v>51</v>
      </c>
      <c r="C2" s="43"/>
      <c r="D2" s="43"/>
      <c r="E2" s="43"/>
      <c r="F2" s="43"/>
      <c r="G2" s="44"/>
      <c r="I2" s="98"/>
      <c r="J2" s="99"/>
      <c r="K2" s="100" t="s">
        <v>65</v>
      </c>
      <c r="L2" s="100"/>
      <c r="M2" s="100"/>
      <c r="N2" s="100"/>
      <c r="O2" s="100"/>
      <c r="P2" s="100"/>
      <c r="Q2" s="99"/>
      <c r="R2" s="99"/>
      <c r="S2" s="100" t="s">
        <v>66</v>
      </c>
      <c r="T2" s="100"/>
      <c r="U2" s="100"/>
      <c r="V2" s="100"/>
      <c r="W2" s="100"/>
      <c r="X2" s="100"/>
      <c r="Y2" s="99"/>
      <c r="Z2" s="99"/>
      <c r="AA2" s="100" t="s">
        <v>67</v>
      </c>
      <c r="AB2" s="100"/>
      <c r="AC2" s="100"/>
      <c r="AD2" s="100"/>
      <c r="AE2" s="100"/>
      <c r="AF2" s="100"/>
      <c r="AG2" s="99"/>
      <c r="AH2" s="99"/>
      <c r="AI2" s="100" t="s">
        <v>68</v>
      </c>
      <c r="AJ2" s="100"/>
      <c r="AK2" s="100"/>
      <c r="AL2" s="100"/>
      <c r="AM2" s="100"/>
      <c r="AN2" s="100"/>
      <c r="AO2" s="99"/>
      <c r="AP2" s="99"/>
      <c r="AQ2" s="100" t="s">
        <v>69</v>
      </c>
      <c r="AR2" s="100"/>
      <c r="AS2" s="100"/>
      <c r="AT2" s="100"/>
      <c r="AU2" s="100"/>
      <c r="AV2" s="100"/>
      <c r="AW2" s="99"/>
      <c r="AX2" s="99"/>
      <c r="AY2" s="100" t="s">
        <v>70</v>
      </c>
      <c r="AZ2" s="100"/>
      <c r="BA2" s="100"/>
      <c r="BB2" s="100"/>
      <c r="BC2" s="100"/>
      <c r="BD2" s="100"/>
      <c r="BE2" s="101"/>
    </row>
    <row r="3" spans="1:57" x14ac:dyDescent="0.3">
      <c r="B3" s="45"/>
      <c r="C3" s="46"/>
      <c r="D3" s="46"/>
      <c r="E3" s="46"/>
      <c r="F3" s="46"/>
      <c r="G3" s="47"/>
      <c r="I3" s="102"/>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103"/>
    </row>
    <row r="4" spans="1:57" x14ac:dyDescent="0.3">
      <c r="I4" s="102"/>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103"/>
    </row>
    <row r="5" spans="1:57" ht="28.8" x14ac:dyDescent="0.3">
      <c r="A5" s="78" t="s">
        <v>11</v>
      </c>
      <c r="B5" s="22" t="s">
        <v>59</v>
      </c>
      <c r="C5" s="22" t="s">
        <v>60</v>
      </c>
      <c r="D5" s="22" t="s">
        <v>61</v>
      </c>
      <c r="E5" s="22" t="s">
        <v>62</v>
      </c>
      <c r="F5" s="22" t="s">
        <v>63</v>
      </c>
      <c r="G5" s="22" t="s">
        <v>64</v>
      </c>
      <c r="I5" s="104" t="s">
        <v>11</v>
      </c>
      <c r="J5" s="75"/>
      <c r="K5" s="75"/>
      <c r="L5" s="75"/>
      <c r="M5" s="75"/>
      <c r="N5" s="75"/>
      <c r="O5" s="75"/>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103"/>
    </row>
    <row r="6" spans="1:57" x14ac:dyDescent="0.3">
      <c r="A6" s="82" t="s">
        <v>13</v>
      </c>
      <c r="B6" s="22"/>
      <c r="C6" s="22"/>
      <c r="D6" s="22"/>
      <c r="E6" s="22"/>
      <c r="F6" s="22"/>
      <c r="G6" s="22"/>
      <c r="I6" s="104"/>
      <c r="J6" s="75"/>
      <c r="K6" s="75"/>
      <c r="L6" s="75"/>
      <c r="M6" s="75"/>
      <c r="N6" s="75"/>
      <c r="O6" s="75"/>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103"/>
    </row>
    <row r="7" spans="1:57" x14ac:dyDescent="0.3">
      <c r="A7" s="6">
        <v>0</v>
      </c>
      <c r="B7" s="113">
        <f>'ToF-SIMS Raw Data'!C9/'ToF-SIMS Raw Data'!B9</f>
        <v>0.96052631578947367</v>
      </c>
      <c r="C7" s="113">
        <f>'ToF-SIMS Raw Data'!D9/'ToF-SIMS Raw Data'!B9</f>
        <v>0.375</v>
      </c>
      <c r="D7" s="113">
        <f>'ToF-SIMS Raw Data'!E9/'ToF-SIMS Raw Data'!B9</f>
        <v>7.9605263157894735E-2</v>
      </c>
      <c r="E7" s="113">
        <f>'ToF-SIMS Raw Data'!F9/'ToF-SIMS Raw Data'!B9</f>
        <v>1.7105263157894735E-2</v>
      </c>
      <c r="F7" s="113">
        <f>'ToF-SIMS Raw Data'!G9/'ToF-SIMS Raw Data'!B9</f>
        <v>9.6052631578947365E-3</v>
      </c>
      <c r="G7" s="113">
        <f>'ToF-SIMS Raw Data'!H9/'ToF-SIMS Raw Data'!B9</f>
        <v>1.1578947368421052E-2</v>
      </c>
      <c r="H7" s="112"/>
      <c r="I7" s="104"/>
      <c r="J7" s="114"/>
      <c r="K7" s="114"/>
      <c r="L7" s="114"/>
      <c r="M7" s="114"/>
      <c r="N7" s="114"/>
      <c r="O7" s="114"/>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103"/>
    </row>
    <row r="8" spans="1:57" x14ac:dyDescent="0.3">
      <c r="A8" s="6">
        <v>0.25</v>
      </c>
      <c r="B8" s="113">
        <f>'ToF-SIMS Raw Data'!C10/'ToF-SIMS Raw Data'!B10</f>
        <v>1.9953488372093025</v>
      </c>
      <c r="C8" s="113">
        <f>'ToF-SIMS Raw Data'!D10/'ToF-SIMS Raw Data'!B10</f>
        <v>2.0139534883720929</v>
      </c>
      <c r="D8" s="113">
        <f>'ToF-SIMS Raw Data'!E10/'ToF-SIMS Raw Data'!B10</f>
        <v>1.3023255813953489</v>
      </c>
      <c r="E8" s="113">
        <f>'ToF-SIMS Raw Data'!F10/'ToF-SIMS Raw Data'!B10</f>
        <v>0.48837209302325579</v>
      </c>
      <c r="F8" s="113">
        <f>'ToF-SIMS Raw Data'!G10/'ToF-SIMS Raw Data'!B10</f>
        <v>0.16837209302325581</v>
      </c>
      <c r="G8" s="113">
        <f>'ToF-SIMS Raw Data'!H10/'ToF-SIMS Raw Data'!B10</f>
        <v>7.4418604651162804E-2</v>
      </c>
      <c r="I8" s="104"/>
      <c r="J8" s="114"/>
      <c r="K8" s="114"/>
      <c r="L8" s="114"/>
      <c r="M8" s="114"/>
      <c r="N8" s="114"/>
      <c r="O8" s="114"/>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103"/>
    </row>
    <row r="9" spans="1:57" x14ac:dyDescent="0.3">
      <c r="A9" s="6">
        <v>0.5</v>
      </c>
      <c r="B9" s="113">
        <f>'ToF-SIMS Raw Data'!C11/'ToF-SIMS Raw Data'!B11</f>
        <v>2.3326133909287257</v>
      </c>
      <c r="C9" s="113">
        <f>'ToF-SIMS Raw Data'!D11/'ToF-SIMS Raw Data'!B11</f>
        <v>2.9481641468682502</v>
      </c>
      <c r="D9" s="113">
        <f>'ToF-SIMS Raw Data'!E11/'ToF-SIMS Raw Data'!B11</f>
        <v>2.5053995680345573</v>
      </c>
      <c r="E9" s="113">
        <f>'ToF-SIMS Raw Data'!F11/'ToF-SIMS Raw Data'!B11</f>
        <v>1.1987041036717063</v>
      </c>
      <c r="F9" s="113">
        <f>'ToF-SIMS Raw Data'!G11/'ToF-SIMS Raw Data'!B11</f>
        <v>0.52267818574514047</v>
      </c>
      <c r="G9" s="113">
        <f>'ToF-SIMS Raw Data'!H11/'ToF-SIMS Raw Data'!B11</f>
        <v>0.24298056155507561</v>
      </c>
      <c r="I9" s="104"/>
      <c r="J9" s="114"/>
      <c r="K9" s="114"/>
      <c r="L9" s="114"/>
      <c r="M9" s="114"/>
      <c r="N9" s="114"/>
      <c r="O9" s="114"/>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103"/>
    </row>
    <row r="10" spans="1:57" x14ac:dyDescent="0.3">
      <c r="A10" s="6">
        <v>0.75</v>
      </c>
      <c r="B10" s="113">
        <f>'ToF-SIMS Raw Data'!C12/'ToF-SIMS Raw Data'!B12</f>
        <v>3.2969432314410478</v>
      </c>
      <c r="C10" s="113">
        <f>'ToF-SIMS Raw Data'!D12/'ToF-SIMS Raw Data'!B12</f>
        <v>4.6069868995633181</v>
      </c>
      <c r="D10" s="113">
        <f>'ToF-SIMS Raw Data'!E12/'ToF-SIMS Raw Data'!B12</f>
        <v>4.3886462882096069</v>
      </c>
      <c r="E10" s="113">
        <f>'ToF-SIMS Raw Data'!F12/'ToF-SIMS Raw Data'!B12</f>
        <v>2.4454148471615715</v>
      </c>
      <c r="F10" s="113">
        <f>'ToF-SIMS Raw Data'!G12/'ToF-SIMS Raw Data'!B12</f>
        <v>1.0786026200873362</v>
      </c>
      <c r="G10" s="113">
        <f>'ToF-SIMS Raw Data'!H12/'ToF-SIMS Raw Data'!B12</f>
        <v>0.46943231441048033</v>
      </c>
      <c r="I10" s="104"/>
      <c r="J10" s="114"/>
      <c r="K10" s="114"/>
      <c r="L10" s="114"/>
      <c r="M10" s="114"/>
      <c r="N10" s="114"/>
      <c r="O10" s="114"/>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103"/>
    </row>
    <row r="11" spans="1:57" x14ac:dyDescent="0.3">
      <c r="A11" s="6">
        <v>1</v>
      </c>
      <c r="B11" s="113">
        <f>'ToF-SIMS Raw Data'!C13/'ToF-SIMS Raw Data'!B13</f>
        <v>3.3527696793002915</v>
      </c>
      <c r="C11" s="113">
        <f>'ToF-SIMS Raw Data'!D13/'ToF-SIMS Raw Data'!B13</f>
        <v>5.1311953352769679</v>
      </c>
      <c r="D11" s="113">
        <f>'ToF-SIMS Raw Data'!E13/'ToF-SIMS Raw Data'!B13</f>
        <v>5.3644314868804672</v>
      </c>
      <c r="E11" s="113">
        <f>'ToF-SIMS Raw Data'!F13/'ToF-SIMS Raw Data'!B13</f>
        <v>3.2944606413994166</v>
      </c>
      <c r="F11" s="113">
        <f>'ToF-SIMS Raw Data'!G13/'ToF-SIMS Raw Data'!B13</f>
        <v>1.7376093294460642</v>
      </c>
      <c r="G11" s="113">
        <f>'ToF-SIMS Raw Data'!H13/'ToF-SIMS Raw Data'!B13</f>
        <v>0.69387755102040827</v>
      </c>
      <c r="I11" s="104"/>
      <c r="J11" s="114"/>
      <c r="K11" s="114"/>
      <c r="L11" s="114"/>
      <c r="M11" s="114"/>
      <c r="N11" s="114"/>
      <c r="O11" s="114"/>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103"/>
    </row>
    <row r="12" spans="1:57" x14ac:dyDescent="0.3">
      <c r="A12" s="6">
        <v>2</v>
      </c>
      <c r="B12" s="113">
        <f>'ToF-SIMS Raw Data'!C14/'ToF-SIMS Raw Data'!B14</f>
        <v>2.9134720700985763</v>
      </c>
      <c r="C12" s="113">
        <f>'ToF-SIMS Raw Data'!D14/'ToF-SIMS Raw Data'!B14</f>
        <v>5.3231106243154436</v>
      </c>
      <c r="D12" s="113">
        <f>'ToF-SIMS Raw Data'!E14/'ToF-SIMS Raw Data'!B14</f>
        <v>7.809419496166484</v>
      </c>
      <c r="E12" s="113">
        <f>'ToF-SIMS Raw Data'!F14/'ToF-SIMS Raw Data'!B14</f>
        <v>9.14567360350493</v>
      </c>
      <c r="F12" s="113">
        <f>'ToF-SIMS Raw Data'!G14/'ToF-SIMS Raw Data'!B14</f>
        <v>6.1007667031763422</v>
      </c>
      <c r="G12" s="113">
        <f>'ToF-SIMS Raw Data'!H14/'ToF-SIMS Raw Data'!B14</f>
        <v>2.2015334063526835</v>
      </c>
      <c r="I12" s="104"/>
      <c r="J12" s="114"/>
      <c r="K12" s="114"/>
      <c r="L12" s="114"/>
      <c r="M12" s="114"/>
      <c r="N12" s="114"/>
      <c r="O12" s="114"/>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103"/>
    </row>
    <row r="13" spans="1:57" x14ac:dyDescent="0.3">
      <c r="A13" s="6">
        <v>3</v>
      </c>
      <c r="B13" s="113">
        <f>'ToF-SIMS Raw Data'!C15/'ToF-SIMS Raw Data'!B15</f>
        <v>0.64126984126984121</v>
      </c>
      <c r="C13" s="113">
        <f>'ToF-SIMS Raw Data'!D15/'ToF-SIMS Raw Data'!B15</f>
        <v>2.126984126984127</v>
      </c>
      <c r="D13" s="113">
        <f>'ToF-SIMS Raw Data'!E15/'ToF-SIMS Raw Data'!B15</f>
        <v>3.4444444444444442</v>
      </c>
      <c r="E13" s="113">
        <f>'ToF-SIMS Raw Data'!F15/'ToF-SIMS Raw Data'!B15</f>
        <v>2.8571428571428572</v>
      </c>
      <c r="F13" s="113">
        <f>'ToF-SIMS Raw Data'!G15/'ToF-SIMS Raw Data'!B15</f>
        <v>2.5873015873015874</v>
      </c>
      <c r="G13" s="113">
        <f>'ToF-SIMS Raw Data'!H15/'ToF-SIMS Raw Data'!B15</f>
        <v>1.2142857142857144</v>
      </c>
      <c r="I13" s="104"/>
      <c r="J13" s="114"/>
      <c r="K13" s="114"/>
      <c r="L13" s="114"/>
      <c r="M13" s="114"/>
      <c r="N13" s="114"/>
      <c r="O13" s="114"/>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103"/>
    </row>
    <row r="14" spans="1:57" x14ac:dyDescent="0.3">
      <c r="A14" s="6">
        <v>4</v>
      </c>
      <c r="B14" s="113">
        <f>'ToF-SIMS Raw Data'!C16/'ToF-SIMS Raw Data'!B16</f>
        <v>2.6928675400291118</v>
      </c>
      <c r="C14" s="113">
        <f>'ToF-SIMS Raw Data'!D16/'ToF-SIMS Raw Data'!B16</f>
        <v>2.5473071324599705</v>
      </c>
      <c r="D14" s="113">
        <f>'ToF-SIMS Raw Data'!E16/'ToF-SIMS Raw Data'!B16</f>
        <v>1.5866084425036391</v>
      </c>
      <c r="E14" s="113">
        <f>'ToF-SIMS Raw Data'!F16/'ToF-SIMS Raw Data'!B16</f>
        <v>1.8195050946142648</v>
      </c>
      <c r="F14" s="113">
        <f>'ToF-SIMS Raw Data'!G16/'ToF-SIMS Raw Data'!B16</f>
        <v>3.7117903930131004</v>
      </c>
      <c r="G14" s="113">
        <f>'ToF-SIMS Raw Data'!H16/'ToF-SIMS Raw Data'!B16</f>
        <v>1.8195050946142648</v>
      </c>
      <c r="I14" s="104"/>
      <c r="J14" s="114"/>
      <c r="K14" s="114"/>
      <c r="L14" s="114"/>
      <c r="M14" s="114"/>
      <c r="N14" s="114"/>
      <c r="O14" s="114"/>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103"/>
    </row>
    <row r="15" spans="1:57" x14ac:dyDescent="0.3">
      <c r="B15" s="112"/>
      <c r="C15" s="112"/>
      <c r="D15" s="112"/>
      <c r="E15" s="112"/>
      <c r="F15" s="112"/>
      <c r="G15" s="112"/>
      <c r="I15" s="104"/>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103"/>
    </row>
    <row r="16" spans="1:57" ht="28.8" x14ac:dyDescent="0.3">
      <c r="A16" s="89" t="s">
        <v>39</v>
      </c>
      <c r="B16" s="22" t="s">
        <v>59</v>
      </c>
      <c r="C16" s="22" t="s">
        <v>60</v>
      </c>
      <c r="D16" s="22" t="s">
        <v>61</v>
      </c>
      <c r="E16" s="22" t="s">
        <v>62</v>
      </c>
      <c r="F16" s="22" t="s">
        <v>63</v>
      </c>
      <c r="G16" s="22" t="s">
        <v>64</v>
      </c>
      <c r="I16" s="104"/>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103"/>
    </row>
    <row r="17" spans="1:57" x14ac:dyDescent="0.3">
      <c r="A17" s="82" t="s">
        <v>13</v>
      </c>
      <c r="B17" s="22"/>
      <c r="C17" s="22"/>
      <c r="D17" s="22"/>
      <c r="E17" s="22"/>
      <c r="F17" s="22"/>
      <c r="G17" s="22"/>
      <c r="I17" s="104"/>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103"/>
    </row>
    <row r="18" spans="1:57" x14ac:dyDescent="0.3">
      <c r="A18" s="6">
        <v>0</v>
      </c>
      <c r="B18" s="113">
        <f>'ToF-SIMS Raw Data'!C22/'ToF-SIMS Raw Data'!B22</f>
        <v>0.93421052631578949</v>
      </c>
      <c r="C18" s="113">
        <f>'ToF-SIMS Raw Data'!D22/'ToF-SIMS Raw Data'!B22</f>
        <v>0.3546052631578947</v>
      </c>
      <c r="D18" s="113">
        <f>'ToF-SIMS Raw Data'!E22/'ToF-SIMS Raw Data'!B22</f>
        <v>7.1710526315789475E-2</v>
      </c>
      <c r="E18" s="113">
        <f>'ToF-SIMS Raw Data'!F22/'ToF-SIMS Raw Data'!B22</f>
        <v>1.4671052631578948E-2</v>
      </c>
      <c r="F18" s="113">
        <f>'ToF-SIMS Raw Data'!G22/'ToF-SIMS Raw Data'!B22</f>
        <v>8.2236842105263153E-3</v>
      </c>
      <c r="G18" s="113">
        <f>'ToF-SIMS Raw Data'!H22/'ToF-SIMS Raw Data'!B22</f>
        <v>1.0263157894736842E-2</v>
      </c>
      <c r="I18" s="104"/>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103"/>
    </row>
    <row r="19" spans="1:57" x14ac:dyDescent="0.3">
      <c r="A19" s="6">
        <v>0.25</v>
      </c>
      <c r="B19" s="113">
        <f>'ToF-SIMS Raw Data'!C23/'ToF-SIMS Raw Data'!B23</f>
        <v>1.9103942652329748</v>
      </c>
      <c r="C19" s="113">
        <f>'ToF-SIMS Raw Data'!D23/'ToF-SIMS Raw Data'!B23</f>
        <v>1.9032258064516128</v>
      </c>
      <c r="D19" s="113">
        <f>'ToF-SIMS Raw Data'!E23/'ToF-SIMS Raw Data'!B23</f>
        <v>1.2043010752688172</v>
      </c>
      <c r="E19" s="113">
        <f>'ToF-SIMS Raw Data'!F23/'ToF-SIMS Raw Data'!B23</f>
        <v>0.43010752688172038</v>
      </c>
      <c r="F19" s="113">
        <f>'ToF-SIMS Raw Data'!G23/'ToF-SIMS Raw Data'!B23</f>
        <v>0.1086021505376344</v>
      </c>
      <c r="G19" s="113">
        <f>'ToF-SIMS Raw Data'!H23/'ToF-SIMS Raw Data'!B23</f>
        <v>6.3082437275985656E-2</v>
      </c>
      <c r="I19" s="104"/>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103"/>
    </row>
    <row r="20" spans="1:57" x14ac:dyDescent="0.3">
      <c r="A20" s="6">
        <v>0.5</v>
      </c>
      <c r="B20" s="113">
        <f>'ToF-SIMS Raw Data'!C24/'ToF-SIMS Raw Data'!B24</f>
        <v>2.3719958202716822</v>
      </c>
      <c r="C20" s="113">
        <f>'ToF-SIMS Raw Data'!D24/'ToF-SIMS Raw Data'!B24</f>
        <v>3.0512016718913268</v>
      </c>
      <c r="D20" s="113">
        <f>'ToF-SIMS Raw Data'!E24/'ToF-SIMS Raw Data'!B24</f>
        <v>2.6436781609195403</v>
      </c>
      <c r="E20" s="113">
        <f>'ToF-SIMS Raw Data'!F24/'ToF-SIMS Raw Data'!B24</f>
        <v>1.4211076280041799</v>
      </c>
      <c r="F20" s="113">
        <f>'ToF-SIMS Raw Data'!G24/'ToF-SIMS Raw Data'!B24</f>
        <v>0.49007314524555906</v>
      </c>
      <c r="G20" s="113">
        <f>'ToF-SIMS Raw Data'!H24/'ToF-SIMS Raw Data'!B24</f>
        <v>0.22675026123301986</v>
      </c>
      <c r="I20" s="102"/>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103"/>
    </row>
    <row r="21" spans="1:57" x14ac:dyDescent="0.3">
      <c r="A21" s="6">
        <v>0.75</v>
      </c>
      <c r="B21" s="113">
        <f>'ToF-SIMS Raw Data'!C25/'ToF-SIMS Raw Data'!B25</f>
        <v>2.5773195876288657</v>
      </c>
      <c r="C21" s="113">
        <f>'ToF-SIMS Raw Data'!D25/'ToF-SIMS Raw Data'!B25</f>
        <v>3.8556701030927831</v>
      </c>
      <c r="D21" s="113">
        <f>'ToF-SIMS Raw Data'!E25/'ToF-SIMS Raw Data'!B25</f>
        <v>3.9175257731958761</v>
      </c>
      <c r="E21" s="113">
        <f>'ToF-SIMS Raw Data'!F25/'ToF-SIMS Raw Data'!B25</f>
        <v>2.2886597938144329</v>
      </c>
      <c r="F21" s="113">
        <f>'ToF-SIMS Raw Data'!G25/'ToF-SIMS Raw Data'!B25</f>
        <v>0.85773195876288655</v>
      </c>
      <c r="G21" s="113">
        <f>'ToF-SIMS Raw Data'!H25/'ToF-SIMS Raw Data'!B25</f>
        <v>0.50515463917525771</v>
      </c>
      <c r="I21" s="102"/>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103"/>
    </row>
    <row r="22" spans="1:57" x14ac:dyDescent="0.3">
      <c r="A22" s="6">
        <v>1</v>
      </c>
      <c r="B22" s="113">
        <f>'ToF-SIMS Raw Data'!C26/'ToF-SIMS Raw Data'!B26</f>
        <v>2.7425373134328357</v>
      </c>
      <c r="C22" s="113">
        <f>'ToF-SIMS Raw Data'!D26/'ToF-SIMS Raw Data'!B26</f>
        <v>4.4029850746268657</v>
      </c>
      <c r="D22" s="113">
        <f>'ToF-SIMS Raw Data'!E26/'ToF-SIMS Raw Data'!B26</f>
        <v>5.1492537313432836</v>
      </c>
      <c r="E22" s="113">
        <f>'ToF-SIMS Raw Data'!F26/'ToF-SIMS Raw Data'!B26</f>
        <v>3.6343283582089554</v>
      </c>
      <c r="F22" s="113">
        <f>'ToF-SIMS Raw Data'!G26/'ToF-SIMS Raw Data'!B26</f>
        <v>1.6380597014925373</v>
      </c>
      <c r="G22" s="113">
        <f>'ToF-SIMS Raw Data'!H26/'ToF-SIMS Raw Data'!B26</f>
        <v>0.93283582089552242</v>
      </c>
      <c r="I22" s="102"/>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103"/>
    </row>
    <row r="23" spans="1:57" x14ac:dyDescent="0.3">
      <c r="A23" s="6">
        <v>2</v>
      </c>
      <c r="B23" s="113">
        <f>'ToF-SIMS Raw Data'!C27/'ToF-SIMS Raw Data'!B27</f>
        <v>2.5824175824175821</v>
      </c>
      <c r="C23" s="113">
        <f>'ToF-SIMS Raw Data'!D27/'ToF-SIMS Raw Data'!B27</f>
        <v>5.0989010989010985</v>
      </c>
      <c r="D23" s="113">
        <f>'ToF-SIMS Raw Data'!E27/'ToF-SIMS Raw Data'!B27</f>
        <v>7.2087912087912089</v>
      </c>
      <c r="E23" s="113">
        <f>'ToF-SIMS Raw Data'!F27/'ToF-SIMS Raw Data'!B27</f>
        <v>6.7802197802197801</v>
      </c>
      <c r="F23" s="113">
        <f>'ToF-SIMS Raw Data'!G27/'ToF-SIMS Raw Data'!B27</f>
        <v>4.2527472527472527</v>
      </c>
      <c r="G23" s="113">
        <f>'ToF-SIMS Raw Data'!H27/'ToF-SIMS Raw Data'!B27</f>
        <v>3.0439560439560438</v>
      </c>
      <c r="I23" s="106" t="s">
        <v>12</v>
      </c>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103"/>
    </row>
    <row r="24" spans="1:57" x14ac:dyDescent="0.3">
      <c r="A24" s="6">
        <v>3</v>
      </c>
      <c r="B24" s="113">
        <f>'ToF-SIMS Raw Data'!C28/'ToF-SIMS Raw Data'!B28</f>
        <v>2.3326133909287257</v>
      </c>
      <c r="C24" s="113">
        <f>'ToF-SIMS Raw Data'!D28/'ToF-SIMS Raw Data'!B28</f>
        <v>4.6868250539956797</v>
      </c>
      <c r="D24" s="113">
        <f>'ToF-SIMS Raw Data'!E28/'ToF-SIMS Raw Data'!B28</f>
        <v>7.5809935205183585</v>
      </c>
      <c r="E24" s="113">
        <f>'ToF-SIMS Raw Data'!F28/'ToF-SIMS Raw Data'!B28</f>
        <v>7.7105831533477325</v>
      </c>
      <c r="F24" s="113">
        <f>'ToF-SIMS Raw Data'!G28/'ToF-SIMS Raw Data'!B28</f>
        <v>6.1123110151187907</v>
      </c>
      <c r="G24" s="113">
        <f>'ToF-SIMS Raw Data'!H28/'ToF-SIMS Raw Data'!B28</f>
        <v>5.6371490280777534</v>
      </c>
      <c r="I24" s="10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103"/>
    </row>
    <row r="25" spans="1:57" x14ac:dyDescent="0.3">
      <c r="A25" s="6">
        <v>4</v>
      </c>
      <c r="B25" s="113">
        <f>'ToF-SIMS Raw Data'!C29/'ToF-SIMS Raw Data'!B29</f>
        <v>2.096774193548387</v>
      </c>
      <c r="C25" s="113">
        <f>'ToF-SIMS Raw Data'!D29/'ToF-SIMS Raw Data'!B29</f>
        <v>4.354838709677419</v>
      </c>
      <c r="D25" s="113">
        <f>'ToF-SIMS Raw Data'!E29/'ToF-SIMS Raw Data'!B29</f>
        <v>7.7016129032258069</v>
      </c>
      <c r="E25" s="113">
        <f>'ToF-SIMS Raw Data'!F29/'ToF-SIMS Raw Data'!B29</f>
        <v>8.5483870967741939</v>
      </c>
      <c r="F25" s="113">
        <f>'ToF-SIMS Raw Data'!G29/'ToF-SIMS Raw Data'!B29</f>
        <v>7.7016129032258069</v>
      </c>
      <c r="G25" s="113">
        <f>'ToF-SIMS Raw Data'!H29/'ToF-SIMS Raw Data'!B29</f>
        <v>8.9516129032258061</v>
      </c>
      <c r="I25" s="10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103"/>
    </row>
    <row r="26" spans="1:57" x14ac:dyDescent="0.3">
      <c r="I26" s="10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103"/>
    </row>
    <row r="27" spans="1:57" ht="28.8" x14ac:dyDescent="0.3">
      <c r="A27" s="90" t="s">
        <v>23</v>
      </c>
      <c r="B27" s="22" t="s">
        <v>59</v>
      </c>
      <c r="C27" s="22" t="s">
        <v>60</v>
      </c>
      <c r="D27" s="22" t="s">
        <v>61</v>
      </c>
      <c r="E27" s="22" t="s">
        <v>62</v>
      </c>
      <c r="F27" s="22" t="s">
        <v>63</v>
      </c>
      <c r="G27" s="22" t="s">
        <v>64</v>
      </c>
      <c r="I27" s="10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103"/>
    </row>
    <row r="28" spans="1:57" x14ac:dyDescent="0.3">
      <c r="A28" s="82" t="s">
        <v>13</v>
      </c>
      <c r="B28" s="22"/>
      <c r="C28" s="22"/>
      <c r="D28" s="22"/>
      <c r="E28" s="22"/>
      <c r="F28" s="22"/>
      <c r="G28" s="22"/>
      <c r="I28" s="10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103"/>
    </row>
    <row r="29" spans="1:57" x14ac:dyDescent="0.3">
      <c r="A29" s="6">
        <v>0</v>
      </c>
      <c r="B29" s="113">
        <f>'ToF-SIMS Raw Data'!C35/'ToF-SIMS Raw Data'!B35</f>
        <v>0.98130841121495338</v>
      </c>
      <c r="C29" s="113">
        <f>'ToF-SIMS Raw Data'!D35/'ToF-SIMS Raw Data'!B35</f>
        <v>0.4</v>
      </c>
      <c r="D29" s="113">
        <f>'ToF-SIMS Raw Data'!E35/'ToF-SIMS Raw Data'!B35</f>
        <v>8.8785046728971972E-2</v>
      </c>
      <c r="E29" s="113">
        <f>'ToF-SIMS Raw Data'!F35/'ToF-SIMS Raw Data'!B35</f>
        <v>0.02</v>
      </c>
      <c r="F29" s="113">
        <f>'ToF-SIMS Raw Data'!G35/'ToF-SIMS Raw Data'!B35</f>
        <v>1.0934579439252337E-2</v>
      </c>
      <c r="G29" s="113">
        <f>'ToF-SIMS Raw Data'!H35/'ToF-SIMS Raw Data'!B35</f>
        <v>1.3925233644859814E-2</v>
      </c>
      <c r="I29" s="10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103"/>
    </row>
    <row r="30" spans="1:57" x14ac:dyDescent="0.3">
      <c r="A30" s="6">
        <v>0.25</v>
      </c>
      <c r="B30" s="113">
        <f>'ToF-SIMS Raw Data'!C36/'ToF-SIMS Raw Data'!B36</f>
        <v>1.8909774436090225</v>
      </c>
      <c r="C30" s="113">
        <f>'ToF-SIMS Raw Data'!D36/'ToF-SIMS Raw Data'!B36</f>
        <v>1.7932330827067668</v>
      </c>
      <c r="D30" s="113">
        <f>'ToF-SIMS Raw Data'!E36/'ToF-SIMS Raw Data'!B36</f>
        <v>1.0902255639097744</v>
      </c>
      <c r="E30" s="113">
        <f>'ToF-SIMS Raw Data'!F36/'ToF-SIMS Raw Data'!B36</f>
        <v>0.39097744360902253</v>
      </c>
      <c r="F30" s="113">
        <f>'ToF-SIMS Raw Data'!G36/'ToF-SIMS Raw Data'!B36</f>
        <v>0.10187969924812029</v>
      </c>
      <c r="G30" s="113">
        <f>'ToF-SIMS Raw Data'!H36/'ToF-SIMS Raw Data'!B36</f>
        <v>6.2781954887218036E-2</v>
      </c>
      <c r="I30" s="10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103"/>
    </row>
    <row r="31" spans="1:57" x14ac:dyDescent="0.3">
      <c r="A31" s="6">
        <v>0.5</v>
      </c>
      <c r="B31" s="113">
        <f>'ToF-SIMS Raw Data'!C37/'ToF-SIMS Raw Data'!B37</f>
        <v>2.216981132075472</v>
      </c>
      <c r="C31" s="113">
        <f>'ToF-SIMS Raw Data'!D37/'ToF-SIMS Raw Data'!B37</f>
        <v>2.6320754716981134</v>
      </c>
      <c r="D31" s="113">
        <f>'ToF-SIMS Raw Data'!E37/'ToF-SIMS Raw Data'!B37</f>
        <v>2.0754716981132075</v>
      </c>
      <c r="E31" s="113">
        <f>'ToF-SIMS Raw Data'!F37/'ToF-SIMS Raw Data'!B37</f>
        <v>0.97169811320754729</v>
      </c>
      <c r="F31" s="113">
        <f>'ToF-SIMS Raw Data'!G37/'ToF-SIMS Raw Data'!B37</f>
        <v>0.31792452830188683</v>
      </c>
      <c r="G31" s="113">
        <f>'ToF-SIMS Raw Data'!H37/'ToF-SIMS Raw Data'!B37</f>
        <v>0.18396226415094341</v>
      </c>
      <c r="I31" s="10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103"/>
    </row>
    <row r="32" spans="1:57" x14ac:dyDescent="0.3">
      <c r="A32" s="6">
        <v>0.75</v>
      </c>
      <c r="B32" s="113">
        <f>'ToF-SIMS Raw Data'!C38/'ToF-SIMS Raw Data'!B38</f>
        <v>2.2580645161290325</v>
      </c>
      <c r="C32" s="113">
        <f>'ToF-SIMS Raw Data'!D38/'ToF-SIMS Raw Data'!B38</f>
        <v>2.9312762973352031</v>
      </c>
      <c r="D32" s="113">
        <f>'ToF-SIMS Raw Data'!E38/'ToF-SIMS Raw Data'!B38</f>
        <v>2.6086956521739131</v>
      </c>
      <c r="E32" s="113">
        <f>'ToF-SIMS Raw Data'!F38/'ToF-SIMS Raw Data'!B38</f>
        <v>1.3211781206171109</v>
      </c>
      <c r="F32" s="113">
        <f>'ToF-SIMS Raw Data'!G38/'ToF-SIMS Raw Data'!B38</f>
        <v>0.46143057503506307</v>
      </c>
      <c r="G32" s="113">
        <f>'ToF-SIMS Raw Data'!H38/'ToF-SIMS Raw Data'!B38</f>
        <v>0.26928471248246844</v>
      </c>
      <c r="I32" s="10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103"/>
    </row>
    <row r="33" spans="1:57" x14ac:dyDescent="0.3">
      <c r="A33" s="6">
        <v>1</v>
      </c>
      <c r="B33" s="113">
        <f>'ToF-SIMS Raw Data'!C39/'ToF-SIMS Raw Data'!B39</f>
        <v>2.5467289719626169</v>
      </c>
      <c r="C33" s="113">
        <f>'ToF-SIMS Raw Data'!D39/'ToF-SIMS Raw Data'!B39</f>
        <v>3.6682242990654208</v>
      </c>
      <c r="D33" s="113">
        <f>'ToF-SIMS Raw Data'!E39/'ToF-SIMS Raw Data'!B39</f>
        <v>3.6448598130841123</v>
      </c>
      <c r="E33" s="113">
        <f>'ToF-SIMS Raw Data'!F39/'ToF-SIMS Raw Data'!B39</f>
        <v>2.0630841121495327</v>
      </c>
      <c r="F33" s="113">
        <f>'ToF-SIMS Raw Data'!G39/'ToF-SIMS Raw Data'!B39</f>
        <v>0.7920560747663552</v>
      </c>
      <c r="G33" s="113">
        <f>'ToF-SIMS Raw Data'!H39/'ToF-SIMS Raw Data'!B39</f>
        <v>0.49532710280373832</v>
      </c>
      <c r="I33" s="10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103"/>
    </row>
    <row r="34" spans="1:57" x14ac:dyDescent="0.3">
      <c r="A34" s="6">
        <v>2</v>
      </c>
      <c r="B34" s="113">
        <f>'ToF-SIMS Raw Data'!C40/'ToF-SIMS Raw Data'!B40</f>
        <v>1.3139534883720929</v>
      </c>
      <c r="C34" s="113">
        <f>'ToF-SIMS Raw Data'!D40/'ToF-SIMS Raw Data'!B40</f>
        <v>1.9825581395348837</v>
      </c>
      <c r="D34" s="113">
        <f>'ToF-SIMS Raw Data'!E40/'ToF-SIMS Raw Data'!B40</f>
        <v>2.4069767441860463</v>
      </c>
      <c r="E34" s="113">
        <f>'ToF-SIMS Raw Data'!F40/'ToF-SIMS Raw Data'!B40</f>
        <v>1.75</v>
      </c>
      <c r="F34" s="113">
        <f>'ToF-SIMS Raw Data'!G40/'ToF-SIMS Raw Data'!B40</f>
        <v>0.85465116279069764</v>
      </c>
      <c r="G34" s="113">
        <f>'ToF-SIMS Raw Data'!H40/'ToF-SIMS Raw Data'!B40</f>
        <v>0.58720930232558144</v>
      </c>
      <c r="I34" s="10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103"/>
    </row>
    <row r="35" spans="1:57" x14ac:dyDescent="0.3">
      <c r="A35" s="6">
        <v>3</v>
      </c>
      <c r="B35" s="113">
        <f>'ToF-SIMS Raw Data'!C41/'ToF-SIMS Raw Data'!B41</f>
        <v>2.5531914893617023</v>
      </c>
      <c r="C35" s="113">
        <f>'ToF-SIMS Raw Data'!D41/'ToF-SIMS Raw Data'!B41</f>
        <v>4.7399527186761228</v>
      </c>
      <c r="D35" s="113">
        <f>'ToF-SIMS Raw Data'!E41/'ToF-SIMS Raw Data'!B41</f>
        <v>6.5130023640661934</v>
      </c>
      <c r="E35" s="113">
        <f>'ToF-SIMS Raw Data'!F41/'ToF-SIMS Raw Data'!B41</f>
        <v>5.4491725768321517</v>
      </c>
      <c r="F35" s="113">
        <f>'ToF-SIMS Raw Data'!G41/'ToF-SIMS Raw Data'!B41</f>
        <v>3.1323877068557922</v>
      </c>
      <c r="G35" s="113">
        <f>'ToF-SIMS Raw Data'!H41/'ToF-SIMS Raw Data'!B41</f>
        <v>2.4113475177304964</v>
      </c>
      <c r="I35" s="10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103"/>
    </row>
    <row r="36" spans="1:57" x14ac:dyDescent="0.3">
      <c r="A36" s="6">
        <v>4</v>
      </c>
      <c r="B36" s="113">
        <f>'ToF-SIMS Raw Data'!C42/'ToF-SIMS Raw Data'!B42</f>
        <v>2.5174825174825175</v>
      </c>
      <c r="C36" s="113">
        <f>'ToF-SIMS Raw Data'!D42/'ToF-SIMS Raw Data'!B42</f>
        <v>5.0116550116550114</v>
      </c>
      <c r="D36" s="113">
        <f>'ToF-SIMS Raw Data'!E42/'ToF-SIMS Raw Data'!B42</f>
        <v>7.3892773892773898</v>
      </c>
      <c r="E36" s="113">
        <f>'ToF-SIMS Raw Data'!F42/'ToF-SIMS Raw Data'!B42</f>
        <v>7.3426573426573434</v>
      </c>
      <c r="F36" s="113">
        <f>'ToF-SIMS Raw Data'!G42/'ToF-SIMS Raw Data'!B42</f>
        <v>4.9883449883449886</v>
      </c>
      <c r="G36" s="113">
        <f>'ToF-SIMS Raw Data'!H42/'ToF-SIMS Raw Data'!B42</f>
        <v>4.6620046620046622</v>
      </c>
      <c r="I36" s="10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103"/>
    </row>
    <row r="37" spans="1:57" x14ac:dyDescent="0.3">
      <c r="I37" s="10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103"/>
    </row>
    <row r="38" spans="1:57" x14ac:dyDescent="0.3">
      <c r="A38" s="91" t="s">
        <v>42</v>
      </c>
      <c r="B38" s="22" t="s">
        <v>59</v>
      </c>
      <c r="C38" s="22" t="s">
        <v>60</v>
      </c>
      <c r="D38" s="22" t="s">
        <v>61</v>
      </c>
      <c r="E38" s="22" t="s">
        <v>62</v>
      </c>
      <c r="F38" s="22" t="s">
        <v>63</v>
      </c>
      <c r="G38" s="22" t="s">
        <v>64</v>
      </c>
      <c r="I38" s="102"/>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103"/>
    </row>
    <row r="39" spans="1:57" x14ac:dyDescent="0.3">
      <c r="A39" s="82" t="s">
        <v>13</v>
      </c>
      <c r="B39" s="22"/>
      <c r="C39" s="22"/>
      <c r="D39" s="22"/>
      <c r="E39" s="22"/>
      <c r="F39" s="22"/>
      <c r="G39" s="22"/>
      <c r="I39" s="102"/>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103"/>
    </row>
    <row r="40" spans="1:57" x14ac:dyDescent="0.3">
      <c r="A40" s="6">
        <v>0</v>
      </c>
      <c r="B40" s="113">
        <f>'ToF-SIMS Raw Data'!C48/'ToF-SIMS Raw Data'!B48</f>
        <v>0.98198198198198194</v>
      </c>
      <c r="C40" s="113">
        <f>'ToF-SIMS Raw Data'!D48/'ToF-SIMS Raw Data'!B48</f>
        <v>0.48378378378378373</v>
      </c>
      <c r="D40" s="113">
        <f>'ToF-SIMS Raw Data'!E48/'ToF-SIMS Raw Data'!B48</f>
        <v>0.1108108108108108</v>
      </c>
      <c r="E40" s="113">
        <f>'ToF-SIMS Raw Data'!F48/'ToF-SIMS Raw Data'!B48</f>
        <v>3.8558558558558553E-2</v>
      </c>
      <c r="F40" s="113">
        <f>'ToF-SIMS Raw Data'!G48/'ToF-SIMS Raw Data'!B48</f>
        <v>3.936936936936937E-2</v>
      </c>
      <c r="G40" s="113">
        <f>'ToF-SIMS Raw Data'!H48/'ToF-SIMS Raw Data'!B48</f>
        <v>2.4054054054054051E-2</v>
      </c>
      <c r="I40" s="107" t="s">
        <v>10</v>
      </c>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103"/>
    </row>
    <row r="41" spans="1:57" x14ac:dyDescent="0.3">
      <c r="A41" s="6">
        <v>0.25</v>
      </c>
      <c r="B41" s="113">
        <f>'ToF-SIMS Raw Data'!C49/'ToF-SIMS Raw Data'!B49</f>
        <v>1.5647840531561461</v>
      </c>
      <c r="C41" s="113">
        <f>'ToF-SIMS Raw Data'!D49/'ToF-SIMS Raw Data'!B49</f>
        <v>1.2757475083056478</v>
      </c>
      <c r="D41" s="113">
        <f>'ToF-SIMS Raw Data'!E49/'ToF-SIMS Raw Data'!B49</f>
        <v>0.61627906976744184</v>
      </c>
      <c r="E41" s="113">
        <f>'ToF-SIMS Raw Data'!F49/'ToF-SIMS Raw Data'!B49</f>
        <v>0.20099667774086377</v>
      </c>
      <c r="F41" s="113">
        <f>'ToF-SIMS Raw Data'!G49/'ToF-SIMS Raw Data'!B49</f>
        <v>5.9468438538205971E-2</v>
      </c>
      <c r="G41" s="113">
        <f>'ToF-SIMS Raw Data'!H49/'ToF-SIMS Raw Data'!B49</f>
        <v>5.5315614617940198E-2</v>
      </c>
      <c r="I41" s="107"/>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103"/>
    </row>
    <row r="42" spans="1:57" x14ac:dyDescent="0.3">
      <c r="A42" s="6">
        <v>0.5</v>
      </c>
      <c r="B42" s="113">
        <f>'ToF-SIMS Raw Data'!C50/'ToF-SIMS Raw Data'!B50</f>
        <v>1.8019559902200488</v>
      </c>
      <c r="C42" s="113">
        <f>'ToF-SIMS Raw Data'!D50/'ToF-SIMS Raw Data'!B50</f>
        <v>1.8386308068459658</v>
      </c>
      <c r="D42" s="113">
        <f>'ToF-SIMS Raw Data'!E50/'ToF-SIMS Raw Data'!B50</f>
        <v>1.1320293398533006</v>
      </c>
      <c r="E42" s="113">
        <f>'ToF-SIMS Raw Data'!F50/'ToF-SIMS Raw Data'!B50</f>
        <v>0.47432762836185821</v>
      </c>
      <c r="F42" s="113">
        <f>'ToF-SIMS Raw Data'!G50/'ToF-SIMS Raw Data'!B50</f>
        <v>0.16039119804400978</v>
      </c>
      <c r="G42" s="113">
        <f>'ToF-SIMS Raw Data'!H50/'ToF-SIMS Raw Data'!B50</f>
        <v>8.9731051344743268E-2</v>
      </c>
      <c r="I42" s="107"/>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103"/>
    </row>
    <row r="43" spans="1:57" x14ac:dyDescent="0.3">
      <c r="A43" s="6">
        <v>0.75</v>
      </c>
      <c r="B43" s="113">
        <f>'ToF-SIMS Raw Data'!C51/'ToF-SIMS Raw Data'!B51</f>
        <v>1.9201680672268908</v>
      </c>
      <c r="C43" s="113">
        <f>'ToF-SIMS Raw Data'!D51/'ToF-SIMS Raw Data'!B51</f>
        <v>2.3067226890756301</v>
      </c>
      <c r="D43" s="113">
        <f>'ToF-SIMS Raw Data'!E51/'ToF-SIMS Raw Data'!B51</f>
        <v>1.6638655462184873</v>
      </c>
      <c r="E43" s="113">
        <f>'ToF-SIMS Raw Data'!F51/'ToF-SIMS Raw Data'!B51</f>
        <v>0.81932773109243684</v>
      </c>
      <c r="F43" s="113">
        <f>'ToF-SIMS Raw Data'!G51/'ToF-SIMS Raw Data'!B51</f>
        <v>0.30210084033613444</v>
      </c>
      <c r="G43" s="113">
        <f>'ToF-SIMS Raw Data'!H51/'ToF-SIMS Raw Data'!B51</f>
        <v>0.14369747899159663</v>
      </c>
      <c r="I43" s="107"/>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103"/>
    </row>
    <row r="44" spans="1:57" x14ac:dyDescent="0.3">
      <c r="A44" s="6">
        <v>1</v>
      </c>
      <c r="B44" s="113">
        <f>'ToF-SIMS Raw Data'!C52/'ToF-SIMS Raw Data'!B52</f>
        <v>2.050925925925926</v>
      </c>
      <c r="C44" s="113">
        <f>'ToF-SIMS Raw Data'!D52/'ToF-SIMS Raw Data'!B52</f>
        <v>2.5138888888888888</v>
      </c>
      <c r="D44" s="113">
        <f>'ToF-SIMS Raw Data'!E52/'ToF-SIMS Raw Data'!B52</f>
        <v>1.9490740740740742</v>
      </c>
      <c r="E44" s="113">
        <f>'ToF-SIMS Raw Data'!F52/'ToF-SIMS Raw Data'!B52</f>
        <v>1.0416666666666665</v>
      </c>
      <c r="F44" s="113">
        <f>'ToF-SIMS Raw Data'!G52/'ToF-SIMS Raw Data'!B52</f>
        <v>0.41898148148148145</v>
      </c>
      <c r="G44" s="113">
        <f>'ToF-SIMS Raw Data'!H52/'ToF-SIMS Raw Data'!B52</f>
        <v>0.16712962962962963</v>
      </c>
      <c r="I44" s="107"/>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103"/>
    </row>
    <row r="45" spans="1:57" x14ac:dyDescent="0.3">
      <c r="A45" s="6">
        <v>2</v>
      </c>
      <c r="B45" s="113">
        <f>'ToF-SIMS Raw Data'!C53/'ToF-SIMS Raw Data'!B53</f>
        <v>2.2280334728033471</v>
      </c>
      <c r="C45" s="113">
        <f>'ToF-SIMS Raw Data'!D53/'ToF-SIMS Raw Data'!B53</f>
        <v>3.3786610878661083</v>
      </c>
      <c r="D45" s="113">
        <f>'ToF-SIMS Raw Data'!E53/'ToF-SIMS Raw Data'!B53</f>
        <v>3.2112970711297066</v>
      </c>
      <c r="E45" s="113">
        <f>'ToF-SIMS Raw Data'!F53/'ToF-SIMS Raw Data'!B53</f>
        <v>2.2175732217573221</v>
      </c>
      <c r="F45" s="113">
        <f>'ToF-SIMS Raw Data'!G53/'ToF-SIMS Raw Data'!B53</f>
        <v>1.0878661087866108</v>
      </c>
      <c r="G45" s="113">
        <f>'ToF-SIMS Raw Data'!H53/'ToF-SIMS Raw Data'!B53</f>
        <v>0.28451882845188281</v>
      </c>
      <c r="I45" s="107"/>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103"/>
    </row>
    <row r="46" spans="1:57" x14ac:dyDescent="0.3">
      <c r="A46" s="6">
        <v>3</v>
      </c>
      <c r="B46" s="113">
        <f>'ToF-SIMS Raw Data'!C54/'ToF-SIMS Raw Data'!B54</f>
        <v>2.2857142857142856</v>
      </c>
      <c r="C46" s="113">
        <f>'ToF-SIMS Raw Data'!D54/'ToF-SIMS Raw Data'!B54</f>
        <v>3.4952380952380957</v>
      </c>
      <c r="D46" s="113">
        <f>'ToF-SIMS Raw Data'!E54/'ToF-SIMS Raw Data'!B54</f>
        <v>3.4761904761904763</v>
      </c>
      <c r="E46" s="113">
        <f>'ToF-SIMS Raw Data'!F54/'ToF-SIMS Raw Data'!B54</f>
        <v>2.5333333333333337</v>
      </c>
      <c r="F46" s="113">
        <f>'ToF-SIMS Raw Data'!G54/'ToF-SIMS Raw Data'!B54</f>
        <v>1.3523809523809525</v>
      </c>
      <c r="G46" s="113">
        <f>'ToF-SIMS Raw Data'!H54/'ToF-SIMS Raw Data'!B54</f>
        <v>0.29142857142857148</v>
      </c>
      <c r="I46" s="107"/>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103"/>
    </row>
    <row r="47" spans="1:57" x14ac:dyDescent="0.3">
      <c r="A47" s="6">
        <v>4</v>
      </c>
      <c r="B47" s="113">
        <f>'ToF-SIMS Raw Data'!C55/'ToF-SIMS Raw Data'!B55</f>
        <v>2.2844827586206895</v>
      </c>
      <c r="C47" s="113">
        <f>'ToF-SIMS Raw Data'!D55/'ToF-SIMS Raw Data'!B55</f>
        <v>4.2816091954022992</v>
      </c>
      <c r="D47" s="113">
        <f>'ToF-SIMS Raw Data'!E55/'ToF-SIMS Raw Data'!B55</f>
        <v>4.9712643678160919</v>
      </c>
      <c r="E47" s="113">
        <f>'ToF-SIMS Raw Data'!F55/'ToF-SIMS Raw Data'!B55</f>
        <v>4.626436781609196</v>
      </c>
      <c r="F47" s="113">
        <f>'ToF-SIMS Raw Data'!G55/'ToF-SIMS Raw Data'!B55</f>
        <v>3.1609195402298851</v>
      </c>
      <c r="G47" s="113">
        <f>'ToF-SIMS Raw Data'!H55/'ToF-SIMS Raw Data'!B55</f>
        <v>0.67241379310344829</v>
      </c>
      <c r="I47" s="107"/>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103"/>
    </row>
    <row r="48" spans="1:57" x14ac:dyDescent="0.3">
      <c r="I48" s="107"/>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103"/>
    </row>
    <row r="49" spans="9:57" x14ac:dyDescent="0.3">
      <c r="I49" s="107"/>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103"/>
    </row>
    <row r="50" spans="9:57" x14ac:dyDescent="0.3">
      <c r="I50" s="107"/>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103"/>
    </row>
    <row r="51" spans="9:57" x14ac:dyDescent="0.3">
      <c r="I51" s="107"/>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103"/>
    </row>
    <row r="52" spans="9:57" x14ac:dyDescent="0.3">
      <c r="I52" s="107"/>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103"/>
    </row>
    <row r="53" spans="9:57" x14ac:dyDescent="0.3">
      <c r="I53" s="107"/>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103"/>
    </row>
    <row r="54" spans="9:57" x14ac:dyDescent="0.3">
      <c r="I54" s="107"/>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103"/>
    </row>
    <row r="55" spans="9:57" x14ac:dyDescent="0.3">
      <c r="I55" s="102"/>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103"/>
    </row>
    <row r="56" spans="9:57" x14ac:dyDescent="0.3">
      <c r="I56" s="102"/>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103"/>
    </row>
    <row r="57" spans="9:57" x14ac:dyDescent="0.3">
      <c r="I57" s="108" t="s">
        <v>42</v>
      </c>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103"/>
    </row>
    <row r="58" spans="9:57" x14ac:dyDescent="0.3">
      <c r="I58" s="108"/>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103"/>
    </row>
    <row r="59" spans="9:57" x14ac:dyDescent="0.3">
      <c r="I59" s="108"/>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103"/>
    </row>
    <row r="60" spans="9:57" x14ac:dyDescent="0.3">
      <c r="I60" s="108"/>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103"/>
    </row>
    <row r="61" spans="9:57" x14ac:dyDescent="0.3">
      <c r="I61" s="108"/>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103"/>
    </row>
    <row r="62" spans="9:57" x14ac:dyDescent="0.3">
      <c r="I62" s="108"/>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6"/>
      <c r="AZ62" s="96"/>
      <c r="BA62" s="96"/>
      <c r="BB62" s="96"/>
      <c r="BC62" s="96"/>
      <c r="BD62" s="96"/>
      <c r="BE62" s="103"/>
    </row>
    <row r="63" spans="9:57" x14ac:dyDescent="0.3">
      <c r="I63" s="108"/>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103"/>
    </row>
    <row r="64" spans="9:57" x14ac:dyDescent="0.3">
      <c r="I64" s="108"/>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96"/>
      <c r="AP64" s="96"/>
      <c r="AQ64" s="96"/>
      <c r="AR64" s="96"/>
      <c r="AS64" s="96"/>
      <c r="AT64" s="96"/>
      <c r="AU64" s="96"/>
      <c r="AV64" s="96"/>
      <c r="AW64" s="96"/>
      <c r="AX64" s="96"/>
      <c r="AY64" s="96"/>
      <c r="AZ64" s="96"/>
      <c r="BA64" s="96"/>
      <c r="BB64" s="96"/>
      <c r="BC64" s="96"/>
      <c r="BD64" s="96"/>
      <c r="BE64" s="103"/>
    </row>
    <row r="65" spans="2:57" x14ac:dyDescent="0.3">
      <c r="I65" s="108"/>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103"/>
    </row>
    <row r="66" spans="2:57" x14ac:dyDescent="0.3">
      <c r="B66" s="112"/>
      <c r="C66" s="112"/>
      <c r="D66" s="112"/>
      <c r="E66" s="112"/>
      <c r="F66" s="112"/>
      <c r="G66" s="112"/>
      <c r="I66" s="108"/>
      <c r="J66" s="96"/>
      <c r="K66" s="96"/>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103"/>
    </row>
    <row r="67" spans="2:57" x14ac:dyDescent="0.3">
      <c r="I67" s="108"/>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6"/>
      <c r="AO67" s="96"/>
      <c r="AP67" s="96"/>
      <c r="AQ67" s="96"/>
      <c r="AR67" s="96"/>
      <c r="AS67" s="96"/>
      <c r="AT67" s="96"/>
      <c r="AU67" s="96"/>
      <c r="AV67" s="96"/>
      <c r="AW67" s="96"/>
      <c r="AX67" s="96"/>
      <c r="AY67" s="96"/>
      <c r="AZ67" s="96"/>
      <c r="BA67" s="96"/>
      <c r="BB67" s="96"/>
      <c r="BC67" s="96"/>
      <c r="BD67" s="96"/>
      <c r="BE67" s="103"/>
    </row>
    <row r="68" spans="2:57" x14ac:dyDescent="0.3">
      <c r="I68" s="108"/>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c r="AO68" s="96"/>
      <c r="AP68" s="96"/>
      <c r="AQ68" s="96"/>
      <c r="AR68" s="96"/>
      <c r="AS68" s="96"/>
      <c r="AT68" s="96"/>
      <c r="AU68" s="96"/>
      <c r="AV68" s="96"/>
      <c r="AW68" s="96"/>
      <c r="AX68" s="96"/>
      <c r="AY68" s="96"/>
      <c r="AZ68" s="96"/>
      <c r="BA68" s="96"/>
      <c r="BB68" s="96"/>
      <c r="BC68" s="96"/>
      <c r="BD68" s="96"/>
      <c r="BE68" s="103"/>
    </row>
    <row r="69" spans="2:57" x14ac:dyDescent="0.3">
      <c r="I69" s="108"/>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103"/>
    </row>
    <row r="70" spans="2:57" x14ac:dyDescent="0.3">
      <c r="I70" s="108"/>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96"/>
      <c r="AV70" s="96"/>
      <c r="AW70" s="96"/>
      <c r="AX70" s="96"/>
      <c r="AY70" s="96"/>
      <c r="AZ70" s="96"/>
      <c r="BA70" s="96"/>
      <c r="BB70" s="96"/>
      <c r="BC70" s="96"/>
      <c r="BD70" s="96"/>
      <c r="BE70" s="103"/>
    </row>
    <row r="71" spans="2:57" ht="15" thickBot="1" x14ac:dyDescent="0.35">
      <c r="I71" s="115"/>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c r="AM71" s="110"/>
      <c r="AN71" s="110"/>
      <c r="AO71" s="110"/>
      <c r="AP71" s="110"/>
      <c r="AQ71" s="110"/>
      <c r="AR71" s="110"/>
      <c r="AS71" s="110"/>
      <c r="AT71" s="110"/>
      <c r="AU71" s="110"/>
      <c r="AV71" s="110"/>
      <c r="AW71" s="110"/>
      <c r="AX71" s="110"/>
      <c r="AY71" s="110"/>
      <c r="AZ71" s="110"/>
      <c r="BA71" s="110"/>
      <c r="BB71" s="110"/>
      <c r="BC71" s="110"/>
      <c r="BD71" s="110"/>
      <c r="BE71" s="111"/>
    </row>
    <row r="76" spans="2:57" x14ac:dyDescent="0.3">
      <c r="K76" s="72"/>
    </row>
    <row r="77" spans="2:57" x14ac:dyDescent="0.3">
      <c r="K77" s="72"/>
    </row>
    <row r="78" spans="2:57" x14ac:dyDescent="0.3">
      <c r="K78" s="72"/>
    </row>
    <row r="79" spans="2:57" x14ac:dyDescent="0.3">
      <c r="K79" s="72"/>
    </row>
    <row r="80" spans="2:57" x14ac:dyDescent="0.3">
      <c r="K80" s="72"/>
    </row>
    <row r="81" spans="11:11" x14ac:dyDescent="0.3">
      <c r="K81" s="72"/>
    </row>
    <row r="82" spans="11:11" x14ac:dyDescent="0.3">
      <c r="K82" s="72"/>
    </row>
    <row r="83" spans="11:11" x14ac:dyDescent="0.3">
      <c r="K83" s="72"/>
    </row>
  </sheetData>
  <mergeCells count="36">
    <mergeCell ref="S2:X2"/>
    <mergeCell ref="AA2:AF2"/>
    <mergeCell ref="AI2:AN2"/>
    <mergeCell ref="AQ2:AV2"/>
    <mergeCell ref="AY2:BD2"/>
    <mergeCell ref="I5:I19"/>
    <mergeCell ref="I23:I37"/>
    <mergeCell ref="I40:I54"/>
    <mergeCell ref="I57:I71"/>
    <mergeCell ref="K2:P2"/>
    <mergeCell ref="B38:B39"/>
    <mergeCell ref="C38:C39"/>
    <mergeCell ref="D38:D39"/>
    <mergeCell ref="E38:E39"/>
    <mergeCell ref="F38:F39"/>
    <mergeCell ref="G38:G39"/>
    <mergeCell ref="B27:B28"/>
    <mergeCell ref="C27:C28"/>
    <mergeCell ref="D27:D28"/>
    <mergeCell ref="E27:E28"/>
    <mergeCell ref="F27:F28"/>
    <mergeCell ref="G27:G28"/>
    <mergeCell ref="B16:B17"/>
    <mergeCell ref="C16:C17"/>
    <mergeCell ref="D16:D17"/>
    <mergeCell ref="E16:E17"/>
    <mergeCell ref="F16:F17"/>
    <mergeCell ref="G16:G17"/>
    <mergeCell ref="B1:G1"/>
    <mergeCell ref="B2:G3"/>
    <mergeCell ref="G5:G6"/>
    <mergeCell ref="F5:F6"/>
    <mergeCell ref="E5:E6"/>
    <mergeCell ref="D5:D6"/>
    <mergeCell ref="C5:C6"/>
    <mergeCell ref="B5:B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Raman Raw Data</vt:lpstr>
      <vt:lpstr>Raman Peak Height Analysis</vt:lpstr>
      <vt:lpstr>Raman Error Analysis</vt:lpstr>
      <vt:lpstr>ToF-SIMS Raw Data</vt:lpstr>
      <vt:lpstr>ToF-SIMS Peak Area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Adamos</dc:creator>
  <cp:lastModifiedBy>Michael Adamos (Student)</cp:lastModifiedBy>
  <dcterms:created xsi:type="dcterms:W3CDTF">2023-06-02T05:11:45Z</dcterms:created>
  <dcterms:modified xsi:type="dcterms:W3CDTF">2025-02-18T03:35:29Z</dcterms:modified>
</cp:coreProperties>
</file>