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465" windowHeight="600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K663" i="1" l="1"/>
  <c r="K673" i="1" s="1"/>
  <c r="J663" i="1"/>
  <c r="J674" i="1" s="1"/>
  <c r="I663" i="1"/>
  <c r="I674" i="1" s="1"/>
  <c r="G663" i="1"/>
  <c r="G673" i="1" s="1"/>
  <c r="F663" i="1"/>
  <c r="F673" i="1" s="1"/>
  <c r="E663" i="1"/>
  <c r="E674" i="1" s="1"/>
  <c r="K657" i="1"/>
  <c r="K667" i="1" s="1"/>
  <c r="J657" i="1"/>
  <c r="J668" i="1" s="1"/>
  <c r="I657" i="1"/>
  <c r="I668" i="1" s="1"/>
  <c r="G657" i="1"/>
  <c r="G667" i="1" s="1"/>
  <c r="F657" i="1"/>
  <c r="F667" i="1" s="1"/>
  <c r="E657" i="1"/>
  <c r="E668" i="1" s="1"/>
  <c r="H625" i="1"/>
  <c r="F625" i="1"/>
  <c r="S628" i="1"/>
  <c r="J627" i="1" s="1"/>
  <c r="R628" i="1"/>
  <c r="Q628" i="1"/>
  <c r="H626" i="1" s="1"/>
  <c r="P628" i="1"/>
  <c r="O628" i="1"/>
  <c r="F627" i="1" s="1"/>
  <c r="N628" i="1"/>
  <c r="S622" i="1"/>
  <c r="J620" i="1" s="1"/>
  <c r="R622" i="1"/>
  <c r="Q622" i="1"/>
  <c r="H621" i="1" s="1"/>
  <c r="P622" i="1"/>
  <c r="O622" i="1"/>
  <c r="F620" i="1" s="1"/>
  <c r="N622" i="1"/>
  <c r="S616" i="1"/>
  <c r="J614" i="1" s="1"/>
  <c r="R616" i="1"/>
  <c r="Q616" i="1"/>
  <c r="H615" i="1" s="1"/>
  <c r="P616" i="1"/>
  <c r="O616" i="1"/>
  <c r="F614" i="1" s="1"/>
  <c r="N616" i="1"/>
  <c r="S610" i="1"/>
  <c r="J608" i="1" s="1"/>
  <c r="R610" i="1"/>
  <c r="I606" i="1" s="1"/>
  <c r="Q610" i="1"/>
  <c r="H609" i="1" s="1"/>
  <c r="P610" i="1"/>
  <c r="O610" i="1"/>
  <c r="F608" i="1" s="1"/>
  <c r="N610" i="1"/>
  <c r="BO499" i="1"/>
  <c r="BN499" i="1"/>
  <c r="BM499" i="1"/>
  <c r="BK499" i="1"/>
  <c r="BK502" i="1" s="1"/>
  <c r="BJ499" i="1"/>
  <c r="BI499" i="1"/>
  <c r="BO498" i="1"/>
  <c r="BN498" i="1"/>
  <c r="BM498" i="1"/>
  <c r="BK498" i="1"/>
  <c r="BJ498" i="1"/>
  <c r="BI498" i="1"/>
  <c r="BO510" i="1"/>
  <c r="BP499" i="1" s="1"/>
  <c r="BO505" i="1"/>
  <c r="BP498" i="1" s="1"/>
  <c r="BB502" i="1"/>
  <c r="BA502" i="1"/>
  <c r="AZ502" i="1"/>
  <c r="AY502" i="1"/>
  <c r="AX502" i="1"/>
  <c r="AW502" i="1"/>
  <c r="AQ499" i="1"/>
  <c r="AP503" i="1" s="1"/>
  <c r="AQ498" i="1"/>
  <c r="AQ502" i="1" s="1"/>
  <c r="AC499" i="1"/>
  <c r="AB499" i="1"/>
  <c r="AA499" i="1"/>
  <c r="Y499" i="1"/>
  <c r="X499" i="1"/>
  <c r="W499" i="1"/>
  <c r="O149" i="1"/>
  <c r="N149" i="1"/>
  <c r="M149" i="1"/>
  <c r="K149" i="1"/>
  <c r="J149" i="1"/>
  <c r="I149" i="1"/>
  <c r="L13" i="1"/>
  <c r="K13" i="1"/>
  <c r="S13" i="1"/>
  <c r="R13" i="1"/>
  <c r="Q13" i="1"/>
  <c r="J13" i="1"/>
  <c r="E609" i="1" l="1"/>
  <c r="E607" i="1"/>
  <c r="G615" i="1"/>
  <c r="G613" i="1"/>
  <c r="G614" i="1"/>
  <c r="G612" i="1"/>
  <c r="G626" i="1"/>
  <c r="G625" i="1"/>
  <c r="G627" i="1"/>
  <c r="G624" i="1"/>
  <c r="E608" i="1"/>
  <c r="I609" i="1"/>
  <c r="I607" i="1"/>
  <c r="E620" i="1"/>
  <c r="E618" i="1"/>
  <c r="E621" i="1"/>
  <c r="E619" i="1"/>
  <c r="I620" i="1"/>
  <c r="I618" i="1"/>
  <c r="I621" i="1"/>
  <c r="I619" i="1"/>
  <c r="E606" i="1"/>
  <c r="I608" i="1"/>
  <c r="BI502" i="1"/>
  <c r="BN502" i="1"/>
  <c r="G609" i="1"/>
  <c r="G608" i="1"/>
  <c r="G606" i="1"/>
  <c r="E614" i="1"/>
  <c r="E612" i="1"/>
  <c r="E615" i="1"/>
  <c r="E613" i="1"/>
  <c r="I614" i="1"/>
  <c r="I612" i="1"/>
  <c r="I615" i="1"/>
  <c r="I613" i="1"/>
  <c r="G621" i="1"/>
  <c r="G619" i="1"/>
  <c r="G620" i="1"/>
  <c r="G618" i="1"/>
  <c r="E625" i="1"/>
  <c r="E627" i="1"/>
  <c r="E624" i="1"/>
  <c r="E626" i="1"/>
  <c r="I625" i="1"/>
  <c r="I627" i="1"/>
  <c r="I624" i="1"/>
  <c r="I626" i="1"/>
  <c r="G607" i="1"/>
  <c r="F666" i="1"/>
  <c r="K666" i="1"/>
  <c r="I667" i="1"/>
  <c r="F668" i="1"/>
  <c r="K668" i="1"/>
  <c r="F672" i="1"/>
  <c r="K672" i="1"/>
  <c r="I673" i="1"/>
  <c r="F674" i="1"/>
  <c r="K674" i="1"/>
  <c r="BJ502" i="1"/>
  <c r="BO502" i="1"/>
  <c r="H606" i="1"/>
  <c r="F607" i="1"/>
  <c r="J607" i="1"/>
  <c r="H608" i="1"/>
  <c r="F609" i="1"/>
  <c r="J609" i="1"/>
  <c r="H612" i="1"/>
  <c r="F613" i="1"/>
  <c r="J613" i="1"/>
  <c r="H614" i="1"/>
  <c r="F615" i="1"/>
  <c r="J615" i="1"/>
  <c r="H618" i="1"/>
  <c r="F619" i="1"/>
  <c r="J619" i="1"/>
  <c r="H620" i="1"/>
  <c r="F621" i="1"/>
  <c r="J621" i="1"/>
  <c r="H624" i="1"/>
  <c r="F626" i="1"/>
  <c r="J626" i="1"/>
  <c r="H627" i="1"/>
  <c r="G666" i="1"/>
  <c r="E667" i="1"/>
  <c r="J667" i="1"/>
  <c r="G668" i="1"/>
  <c r="G672" i="1"/>
  <c r="E673" i="1"/>
  <c r="J673" i="1"/>
  <c r="G674" i="1"/>
  <c r="I666" i="1"/>
  <c r="I672" i="1"/>
  <c r="BM502" i="1"/>
  <c r="F606" i="1"/>
  <c r="J606" i="1"/>
  <c r="H607" i="1"/>
  <c r="F612" i="1"/>
  <c r="J612" i="1"/>
  <c r="H613" i="1"/>
  <c r="F618" i="1"/>
  <c r="J618" i="1"/>
  <c r="H619" i="1"/>
  <c r="F624" i="1"/>
  <c r="E666" i="1"/>
  <c r="J666" i="1"/>
  <c r="E672" i="1"/>
  <c r="J672" i="1"/>
  <c r="J624" i="1"/>
  <c r="J625" i="1"/>
  <c r="AK503" i="1"/>
  <c r="AM502" i="1"/>
  <c r="AP502" i="1"/>
  <c r="AL503" i="1"/>
  <c r="AO503" i="1"/>
  <c r="AQ503" i="1"/>
  <c r="AK502" i="1"/>
  <c r="AL502" i="1"/>
  <c r="AO502" i="1"/>
  <c r="AM503" i="1"/>
  <c r="E675" i="1" l="1"/>
  <c r="E686" i="1" s="1"/>
  <c r="E684" i="1"/>
  <c r="E687" i="1" s="1"/>
  <c r="K669" i="1"/>
  <c r="K679" i="1" s="1"/>
  <c r="F669" i="1"/>
  <c r="F679" i="1" s="1"/>
  <c r="J675" i="1"/>
  <c r="J686" i="1" s="1"/>
  <c r="I669" i="1"/>
  <c r="I680" i="1" s="1"/>
  <c r="G675" i="1"/>
  <c r="G685" i="1" s="1"/>
  <c r="G669" i="1"/>
  <c r="G679" i="1" s="1"/>
  <c r="K675" i="1"/>
  <c r="K685" i="1" s="1"/>
  <c r="G680" i="1"/>
  <c r="F675" i="1"/>
  <c r="F685" i="1" s="1"/>
  <c r="J669" i="1"/>
  <c r="J680" i="1" s="1"/>
  <c r="J679" i="1"/>
  <c r="E669" i="1"/>
  <c r="E680" i="1" s="1"/>
  <c r="I675" i="1"/>
  <c r="I686" i="1" s="1"/>
  <c r="E685" i="1"/>
  <c r="E679" i="1"/>
  <c r="J685" i="1" l="1"/>
  <c r="F680" i="1"/>
  <c r="I684" i="1"/>
  <c r="K680" i="1"/>
  <c r="F684" i="1"/>
  <c r="K684" i="1"/>
  <c r="K687" i="1" s="1"/>
  <c r="G684" i="1"/>
  <c r="G687" i="1" s="1"/>
  <c r="J684" i="1"/>
  <c r="J687" i="1" s="1"/>
  <c r="F686" i="1"/>
  <c r="K686" i="1"/>
  <c r="I685" i="1"/>
  <c r="G686" i="1"/>
  <c r="E678" i="1"/>
  <c r="E681" i="1" s="1"/>
  <c r="J678" i="1"/>
  <c r="J681" i="1" s="1"/>
  <c r="I679" i="1"/>
  <c r="G678" i="1"/>
  <c r="G681" i="1" s="1"/>
  <c r="I678" i="1"/>
  <c r="F678" i="1"/>
  <c r="F681" i="1" s="1"/>
  <c r="K678" i="1"/>
  <c r="K681" i="1" s="1"/>
  <c r="I687" i="1" l="1"/>
  <c r="I681" i="1"/>
  <c r="F687" i="1"/>
</calcChain>
</file>

<file path=xl/sharedStrings.xml><?xml version="1.0" encoding="utf-8"?>
<sst xmlns="http://schemas.openxmlformats.org/spreadsheetml/2006/main" count="1240" uniqueCount="162">
  <si>
    <t>BIG CITY COMMERICAL ARTERIALS/</t>
  </si>
  <si>
    <t>SMALL CITY "MAIN STREETS"/</t>
  </si>
  <si>
    <t>LS</t>
  </si>
  <si>
    <t>KE</t>
  </si>
  <si>
    <t>TA</t>
  </si>
  <si>
    <t>SC</t>
  </si>
  <si>
    <t>CS</t>
  </si>
  <si>
    <t>CA</t>
  </si>
  <si>
    <t xml:space="preserve"> </t>
  </si>
  <si>
    <t>ROW % - Motor Vehicles (Net)</t>
  </si>
  <si>
    <t>ROW % - Peds (Dedicated)</t>
  </si>
  <si>
    <t>ROW % - NM Modes (Dedicated)</t>
  </si>
  <si>
    <t>ROW % - Transit (Dedicated)</t>
  </si>
  <si>
    <t>ROW % - Nature (Permeable)</t>
  </si>
  <si>
    <t>ROW % - Tree Canopy</t>
  </si>
  <si>
    <t>ROW% - Alternative Modes (Dedicated)</t>
  </si>
  <si>
    <t>ROW % - Alternative Modes (Dedicated) &amp; Nature</t>
  </si>
  <si>
    <t>Allocation of Street ROW</t>
  </si>
  <si>
    <t>MV</t>
  </si>
  <si>
    <t>PEDS</t>
  </si>
  <si>
    <t>BIKES</t>
  </si>
  <si>
    <t>TRANSIT</t>
  </si>
  <si>
    <t>NATURE</t>
  </si>
  <si>
    <t>OTHER</t>
  </si>
  <si>
    <t xml:space="preserve">      Table 4.1</t>
  </si>
  <si>
    <t>Tree Canopy</t>
  </si>
  <si>
    <t xml:space="preserve">KE </t>
  </si>
  <si>
    <t>Retail</t>
  </si>
  <si>
    <t>Restaurant</t>
  </si>
  <si>
    <t>Frontage Gaps</t>
  </si>
  <si>
    <t>"Green" Gaps</t>
  </si>
  <si>
    <t>Vacant</t>
  </si>
  <si>
    <t>Café Chairs</t>
  </si>
  <si>
    <t>Public Benches, Total</t>
  </si>
  <si>
    <t>Public Transit Benches</t>
  </si>
  <si>
    <t>Other Public Benches</t>
  </si>
  <si>
    <t>M</t>
  </si>
  <si>
    <t>L</t>
  </si>
  <si>
    <t>H</t>
  </si>
  <si>
    <t>Subjective Rating</t>
  </si>
  <si>
    <t>Street/</t>
  </si>
  <si>
    <t>Doors</t>
  </si>
  <si>
    <t>Windows</t>
  </si>
  <si>
    <t>Xwalks Along</t>
  </si>
  <si>
    <t>Xwalks Across</t>
  </si>
  <si>
    <t>Signals</t>
  </si>
  <si>
    <t>Ped Connections</t>
  </si>
  <si>
    <t>I-section Density</t>
  </si>
  <si>
    <t>Bike Racks</t>
  </si>
  <si>
    <t>Ped Buffer</t>
  </si>
  <si>
    <t>Driveways</t>
  </si>
  <si>
    <t>AADT</t>
  </si>
  <si>
    <t>MPH</t>
  </si>
  <si>
    <t>Travel Lanes</t>
  </si>
  <si>
    <t>% Trucks</t>
  </si>
  <si>
    <t>Transit On</t>
  </si>
  <si>
    <t>Transit Adjacent</t>
  </si>
  <si>
    <t>VOR</t>
  </si>
  <si>
    <t>Regional Rail</t>
  </si>
  <si>
    <t>Transit Stops</t>
  </si>
  <si>
    <t>Population</t>
  </si>
  <si>
    <t>Employment</t>
  </si>
  <si>
    <t>Crashes</t>
  </si>
  <si>
    <t>Crash Rate</t>
  </si>
  <si>
    <t>Injuries</t>
  </si>
  <si>
    <t>Bike Crashes</t>
  </si>
  <si>
    <t>Ped Crashes</t>
  </si>
  <si>
    <t>Ped Crash Rate</t>
  </si>
  <si>
    <t>Bike Crash Rate</t>
  </si>
  <si>
    <t>Casualties/Crash</t>
  </si>
  <si>
    <t>Casualties</t>
  </si>
  <si>
    <t>Total Pedestrians per Observer Minute</t>
  </si>
  <si>
    <t>Ped Crashes per year per mile</t>
  </si>
  <si>
    <t>Ped Hazard Index</t>
  </si>
  <si>
    <t>Share, Ped Volume</t>
  </si>
  <si>
    <t>Share, Ped Crashes</t>
  </si>
  <si>
    <t>Share, Bike Volume</t>
  </si>
  <si>
    <t>Share, Bike Crashes</t>
  </si>
  <si>
    <t>Bike Vol</t>
  </si>
  <si>
    <t>Bike Hazard Index</t>
  </si>
  <si>
    <t>Peds Across</t>
  </si>
  <si>
    <t>Peds Along</t>
  </si>
  <si>
    <t>Standing</t>
  </si>
  <si>
    <t>Sitting</t>
  </si>
  <si>
    <t>Ped Interactions</t>
  </si>
  <si>
    <t># of People Involved</t>
  </si>
  <si>
    <t>Bicycles Across</t>
  </si>
  <si>
    <t>Bicycles To/From/Along</t>
  </si>
  <si>
    <t>Total Peds &amp; Bikes</t>
  </si>
  <si>
    <t>Transit Boardings</t>
  </si>
  <si>
    <t>Peds  Standing</t>
  </si>
  <si>
    <t>Peds Sitting</t>
  </si>
  <si>
    <t>COMFORTABLE</t>
  </si>
  <si>
    <t>Very</t>
  </si>
  <si>
    <t>Somewhat</t>
  </si>
  <si>
    <t>Not at all</t>
  </si>
  <si>
    <t>Other</t>
  </si>
  <si>
    <t>CONVENIENT</t>
  </si>
  <si>
    <t>SAFE</t>
  </si>
  <si>
    <t>ATTRACTIVE</t>
  </si>
  <si>
    <t>Comfort</t>
  </si>
  <si>
    <t>Convenience</t>
  </si>
  <si>
    <t>Safety</t>
  </si>
  <si>
    <t>Attractiveness</t>
  </si>
  <si>
    <t>Total Peds</t>
  </si>
  <si>
    <t>Total Bikes</t>
  </si>
  <si>
    <t>n=</t>
  </si>
  <si>
    <t>p=</t>
  </si>
  <si>
    <t>1-tailed test</t>
  </si>
  <si>
    <t>Street:</t>
  </si>
  <si>
    <t>Variable:</t>
  </si>
  <si>
    <t>Active</t>
  </si>
  <si>
    <t>Important</t>
  </si>
  <si>
    <t>TOTAL</t>
  </si>
  <si>
    <t>ACTIVE</t>
  </si>
  <si>
    <t>COMFORT</t>
  </si>
  <si>
    <t>α=.05</t>
  </si>
  <si>
    <r>
      <t>H</t>
    </r>
    <r>
      <rPr>
        <vertAlign val="subscript"/>
        <sz val="12"/>
        <color theme="1"/>
        <rFont val="Courier New"/>
        <family val="3"/>
      </rPr>
      <t>0</t>
    </r>
    <r>
      <rPr>
        <sz val="12"/>
        <color theme="1"/>
        <rFont val="Courier New"/>
        <family val="3"/>
      </rPr>
      <t>=p</t>
    </r>
    <r>
      <rPr>
        <vertAlign val="subscript"/>
        <sz val="12"/>
        <color theme="1"/>
        <rFont val="Courier New"/>
        <family val="3"/>
      </rPr>
      <t>a</t>
    </r>
    <r>
      <rPr>
        <sz val="12"/>
        <color theme="1"/>
        <rFont val="Courier New"/>
        <family val="3"/>
      </rPr>
      <t>-p</t>
    </r>
    <r>
      <rPr>
        <vertAlign val="subscript"/>
        <sz val="12"/>
        <color theme="1"/>
        <rFont val="Courier New"/>
        <family val="3"/>
      </rPr>
      <t>b</t>
    </r>
    <r>
      <rPr>
        <sz val="12"/>
        <color theme="1"/>
        <rFont val="Courier New"/>
        <family val="3"/>
      </rPr>
      <t>≤0</t>
    </r>
  </si>
  <si>
    <r>
      <t>H</t>
    </r>
    <r>
      <rPr>
        <vertAlign val="subscript"/>
        <sz val="12"/>
        <color theme="1"/>
        <rFont val="Courier New"/>
        <family val="3"/>
      </rPr>
      <t>a</t>
    </r>
    <r>
      <rPr>
        <sz val="12"/>
        <color theme="1"/>
        <rFont val="Courier New"/>
        <family val="3"/>
      </rPr>
      <t>=p</t>
    </r>
    <r>
      <rPr>
        <vertAlign val="subscript"/>
        <sz val="12"/>
        <color theme="1"/>
        <rFont val="Courier New"/>
        <family val="3"/>
      </rPr>
      <t>a</t>
    </r>
    <r>
      <rPr>
        <sz val="12"/>
        <color theme="1"/>
        <rFont val="Courier New"/>
        <family val="3"/>
      </rPr>
      <t>-p</t>
    </r>
    <r>
      <rPr>
        <vertAlign val="subscript"/>
        <sz val="12"/>
        <color theme="1"/>
        <rFont val="Courier New"/>
        <family val="3"/>
      </rPr>
      <t>b</t>
    </r>
    <r>
      <rPr>
        <sz val="12"/>
        <color theme="1"/>
        <rFont val="Courier New"/>
        <family val="3"/>
      </rPr>
      <t>&gt;0</t>
    </r>
  </si>
  <si>
    <r>
      <t>z</t>
    </r>
    <r>
      <rPr>
        <vertAlign val="subscript"/>
        <sz val="12"/>
        <color theme="1"/>
        <rFont val="Courier New"/>
        <family val="3"/>
      </rPr>
      <t>critical</t>
    </r>
    <r>
      <rPr>
        <sz val="12"/>
        <color theme="1"/>
        <rFont val="Courier New"/>
        <family val="3"/>
      </rPr>
      <t>=1.65</t>
    </r>
  </si>
  <si>
    <r>
      <t>z</t>
    </r>
    <r>
      <rPr>
        <vertAlign val="subscript"/>
        <sz val="12"/>
        <color theme="1"/>
        <rFont val="Courier New"/>
        <family val="3"/>
      </rPr>
      <t>t</t>
    </r>
    <r>
      <rPr>
        <sz val="12"/>
        <color theme="1"/>
        <rFont val="Courier New"/>
        <family val="3"/>
      </rPr>
      <t>&gt;z</t>
    </r>
    <r>
      <rPr>
        <vertAlign val="subscript"/>
        <sz val="12"/>
        <color theme="1"/>
        <rFont val="Courier New"/>
        <family val="3"/>
      </rPr>
      <t xml:space="preserve">c, </t>
    </r>
    <r>
      <rPr>
        <sz val="12"/>
        <color theme="1"/>
        <rFont val="Courier New"/>
        <family val="3"/>
      </rPr>
      <t>therefore</t>
    </r>
  </si>
  <si>
    <r>
      <t>H</t>
    </r>
    <r>
      <rPr>
        <b/>
        <i/>
        <vertAlign val="subscript"/>
        <sz val="12"/>
        <color theme="1"/>
        <rFont val="Courier New"/>
        <family val="3"/>
      </rPr>
      <t xml:space="preserve">o </t>
    </r>
    <r>
      <rPr>
        <b/>
        <i/>
        <sz val="12"/>
        <color theme="1"/>
        <rFont val="Courier New"/>
        <family val="3"/>
      </rPr>
      <t>rejected</t>
    </r>
  </si>
  <si>
    <t>SAFETY</t>
  </si>
  <si>
    <r>
      <t>H</t>
    </r>
    <r>
      <rPr>
        <b/>
        <i/>
        <vertAlign val="subscript"/>
        <sz val="12"/>
        <color theme="1"/>
        <rFont val="Courier New"/>
        <family val="3"/>
      </rPr>
      <t xml:space="preserve">o </t>
    </r>
    <r>
      <rPr>
        <b/>
        <i/>
        <sz val="12"/>
        <color theme="1"/>
        <rFont val="Courier New"/>
        <family val="3"/>
      </rPr>
      <t>not</t>
    </r>
    <r>
      <rPr>
        <b/>
        <i/>
        <vertAlign val="subscript"/>
        <sz val="12"/>
        <color theme="1"/>
        <rFont val="Courier New"/>
        <family val="3"/>
      </rPr>
      <t xml:space="preserve"> </t>
    </r>
    <r>
      <rPr>
        <b/>
        <i/>
        <sz val="12"/>
        <color theme="1"/>
        <rFont val="Courier New"/>
        <family val="3"/>
      </rPr>
      <t>rejected</t>
    </r>
  </si>
  <si>
    <r>
      <t>z</t>
    </r>
    <r>
      <rPr>
        <vertAlign val="subscript"/>
        <sz val="12"/>
        <color theme="1"/>
        <rFont val="Courier New"/>
        <family val="3"/>
      </rPr>
      <t>t</t>
    </r>
    <r>
      <rPr>
        <sz val="12"/>
        <color theme="1"/>
        <rFont val="Courier New"/>
        <family val="3"/>
      </rPr>
      <t>&lt;z</t>
    </r>
    <r>
      <rPr>
        <vertAlign val="subscript"/>
        <sz val="12"/>
        <color theme="1"/>
        <rFont val="Courier New"/>
        <family val="3"/>
      </rPr>
      <t xml:space="preserve">c, </t>
    </r>
    <r>
      <rPr>
        <sz val="12"/>
        <color theme="1"/>
        <rFont val="Courier New"/>
        <family val="3"/>
      </rPr>
      <t>therefore</t>
    </r>
  </si>
  <si>
    <r>
      <t>z</t>
    </r>
    <r>
      <rPr>
        <vertAlign val="subscript"/>
        <sz val="12"/>
        <color theme="1"/>
        <rFont val="Courier New"/>
        <family val="3"/>
      </rPr>
      <t>test</t>
    </r>
    <r>
      <rPr>
        <sz val="12"/>
        <color theme="1"/>
        <rFont val="Courier New"/>
        <family val="3"/>
      </rPr>
      <t>=.454</t>
    </r>
  </si>
  <si>
    <r>
      <t>p</t>
    </r>
    <r>
      <rPr>
        <vertAlign val="subscript"/>
        <sz val="12"/>
        <color theme="1"/>
        <rFont val="Courier New"/>
        <family val="3"/>
      </rPr>
      <t>a</t>
    </r>
    <r>
      <rPr>
        <sz val="12"/>
        <color theme="1"/>
        <rFont val="Courier New"/>
        <family val="3"/>
      </rPr>
      <t>-p</t>
    </r>
    <r>
      <rPr>
        <vertAlign val="subscript"/>
        <sz val="12"/>
        <color theme="1"/>
        <rFont val="Courier New"/>
        <family val="3"/>
      </rPr>
      <t>b</t>
    </r>
    <r>
      <rPr>
        <sz val="12"/>
        <color theme="1"/>
        <rFont val="Courier New"/>
        <family val="3"/>
      </rPr>
      <t>=0.0244</t>
    </r>
  </si>
  <si>
    <t>CONVENIENCE</t>
  </si>
  <si>
    <t>ACTIVITY</t>
  </si>
  <si>
    <r>
      <t>z</t>
    </r>
    <r>
      <rPr>
        <vertAlign val="subscript"/>
        <sz val="12"/>
        <color theme="1"/>
        <rFont val="Courier New"/>
        <family val="3"/>
      </rPr>
      <t>test</t>
    </r>
    <r>
      <rPr>
        <sz val="12"/>
        <color theme="1"/>
        <rFont val="Courier New"/>
        <family val="3"/>
      </rPr>
      <t>=2.549</t>
    </r>
  </si>
  <si>
    <r>
      <t>p</t>
    </r>
    <r>
      <rPr>
        <vertAlign val="subscript"/>
        <sz val="12"/>
        <color theme="1"/>
        <rFont val="Courier New"/>
        <family val="3"/>
      </rPr>
      <t>a</t>
    </r>
    <r>
      <rPr>
        <sz val="12"/>
        <color theme="1"/>
        <rFont val="Courier New"/>
        <family val="3"/>
      </rPr>
      <t>-p</t>
    </r>
    <r>
      <rPr>
        <vertAlign val="subscript"/>
        <sz val="12"/>
        <color theme="1"/>
        <rFont val="Courier New"/>
        <family val="3"/>
      </rPr>
      <t>b</t>
    </r>
    <r>
      <rPr>
        <sz val="12"/>
        <color theme="1"/>
        <rFont val="Courier New"/>
        <family val="3"/>
      </rPr>
      <t>=0.1976</t>
    </r>
  </si>
  <si>
    <t>IMPORTANCE</t>
  </si>
  <si>
    <r>
      <t>z</t>
    </r>
    <r>
      <rPr>
        <vertAlign val="subscript"/>
        <sz val="12"/>
        <color theme="1"/>
        <rFont val="Courier New"/>
        <family val="3"/>
      </rPr>
      <t>test</t>
    </r>
    <r>
      <rPr>
        <sz val="12"/>
        <color theme="1"/>
        <rFont val="Courier New"/>
        <family val="3"/>
      </rPr>
      <t>=1.094</t>
    </r>
  </si>
  <si>
    <r>
      <t>H</t>
    </r>
    <r>
      <rPr>
        <vertAlign val="subscript"/>
        <sz val="10"/>
        <color theme="1"/>
        <rFont val="Courier New"/>
        <family val="3"/>
      </rPr>
      <t>0</t>
    </r>
    <r>
      <rPr>
        <sz val="10"/>
        <color theme="1"/>
        <rFont val="Courier New"/>
        <family val="3"/>
      </rPr>
      <t>=p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≤0</t>
    </r>
  </si>
  <si>
    <r>
      <t>H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=p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&gt;0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</si>
  <si>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=0.1318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</si>
  <si>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=1.753</t>
    </r>
  </si>
  <si>
    <r>
      <t>z</t>
    </r>
    <r>
      <rPr>
        <vertAlign val="subscript"/>
        <sz val="10"/>
        <color theme="1"/>
        <rFont val="Courier New"/>
        <family val="3"/>
      </rPr>
      <t>critical</t>
    </r>
    <r>
      <rPr>
        <sz val="10"/>
        <color theme="1"/>
        <rFont val="Courier New"/>
        <family val="3"/>
      </rPr>
      <t>=1.65</t>
    </r>
  </si>
  <si>
    <r>
      <t>z</t>
    </r>
    <r>
      <rPr>
        <vertAlign val="subscript"/>
        <sz val="10"/>
        <color theme="1"/>
        <rFont val="Courier New"/>
        <family val="3"/>
      </rPr>
      <t>t</t>
    </r>
    <r>
      <rPr>
        <sz val="10"/>
        <color theme="1"/>
        <rFont val="Courier New"/>
        <family val="3"/>
      </rPr>
      <t>&gt;z</t>
    </r>
    <r>
      <rPr>
        <vertAlign val="subscript"/>
        <sz val="10"/>
        <color theme="1"/>
        <rFont val="Courier New"/>
        <family val="3"/>
      </rPr>
      <t xml:space="preserve">c, </t>
    </r>
    <r>
      <rPr>
        <sz val="10"/>
        <color theme="1"/>
        <rFont val="Courier New"/>
        <family val="3"/>
      </rPr>
      <t>therefore</t>
    </r>
  </si>
  <si>
    <r>
      <t>H</t>
    </r>
    <r>
      <rPr>
        <b/>
        <i/>
        <vertAlign val="subscript"/>
        <sz val="10"/>
        <color theme="1"/>
        <rFont val="Courier New"/>
        <family val="3"/>
      </rPr>
      <t xml:space="preserve">o </t>
    </r>
    <r>
      <rPr>
        <b/>
        <i/>
        <sz val="10"/>
        <color theme="1"/>
        <rFont val="Courier New"/>
        <family val="3"/>
      </rPr>
      <t>rejected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</si>
  <si>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=0.094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</si>
  <si>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=1.238</t>
    </r>
  </si>
  <si>
    <r>
      <t>z</t>
    </r>
    <r>
      <rPr>
        <vertAlign val="subscript"/>
        <sz val="10"/>
        <color theme="1"/>
        <rFont val="Courier New"/>
        <family val="3"/>
      </rPr>
      <t>t</t>
    </r>
    <r>
      <rPr>
        <sz val="10"/>
        <color theme="1"/>
        <rFont val="Courier New"/>
        <family val="3"/>
      </rPr>
      <t>&lt;z</t>
    </r>
    <r>
      <rPr>
        <vertAlign val="subscript"/>
        <sz val="10"/>
        <color theme="1"/>
        <rFont val="Courier New"/>
        <family val="3"/>
      </rPr>
      <t xml:space="preserve">c, </t>
    </r>
    <r>
      <rPr>
        <sz val="10"/>
        <color theme="1"/>
        <rFont val="Courier New"/>
        <family val="3"/>
      </rPr>
      <t>therefore</t>
    </r>
  </si>
  <si>
    <r>
      <t>H</t>
    </r>
    <r>
      <rPr>
        <b/>
        <i/>
        <vertAlign val="subscript"/>
        <sz val="10"/>
        <color theme="1"/>
        <rFont val="Courier New"/>
        <family val="3"/>
      </rPr>
      <t xml:space="preserve">o </t>
    </r>
    <r>
      <rPr>
        <b/>
        <i/>
        <sz val="10"/>
        <color theme="1"/>
        <rFont val="Courier New"/>
        <family val="3"/>
      </rPr>
      <t>not</t>
    </r>
    <r>
      <rPr>
        <b/>
        <i/>
        <vertAlign val="subscript"/>
        <sz val="10"/>
        <color theme="1"/>
        <rFont val="Courier New"/>
        <family val="3"/>
      </rPr>
      <t xml:space="preserve"> </t>
    </r>
    <r>
      <rPr>
        <b/>
        <i/>
        <sz val="10"/>
        <color theme="1"/>
        <rFont val="Courier New"/>
        <family val="3"/>
      </rPr>
      <t>rejected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</si>
  <si>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=0.174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</si>
  <si>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=2.578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</si>
  <si>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=0.0244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</si>
  <si>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=.454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</si>
  <si>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=0.3695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</si>
  <si>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=0.3206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</si>
  <si>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=5.144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</si>
  <si>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=5.781</t>
    </r>
  </si>
  <si>
    <r>
      <t>z</t>
    </r>
    <r>
      <rPr>
        <vertAlign val="subscript"/>
        <sz val="12"/>
        <color theme="1"/>
        <rFont val="Courier New"/>
        <family val="3"/>
      </rPr>
      <t>t</t>
    </r>
    <r>
      <rPr>
        <sz val="12"/>
        <color theme="1"/>
        <rFont val="Courier New"/>
        <family val="3"/>
      </rPr>
      <t>&gt;z</t>
    </r>
    <r>
      <rPr>
        <vertAlign val="subscript"/>
        <sz val="12"/>
        <color theme="1"/>
        <rFont val="Courier New"/>
        <family val="3"/>
      </rPr>
      <t>c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</si>
  <si>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=0.2126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</si>
  <si>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=3.57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</si>
  <si>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=0.2817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</si>
  <si>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=0.0456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</si>
  <si>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=2.909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</si>
  <si>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=.544</t>
    </r>
  </si>
  <si>
    <r>
      <t>p</t>
    </r>
    <r>
      <rPr>
        <vertAlign val="subscript"/>
        <sz val="10"/>
        <color theme="1"/>
        <rFont val="Courier New"/>
        <family val="3"/>
      </rPr>
      <t>a</t>
    </r>
    <r>
      <rPr>
        <sz val="10"/>
        <color theme="1"/>
        <rFont val="Courier New"/>
        <family val="3"/>
      </rPr>
      <t>-p</t>
    </r>
    <r>
      <rPr>
        <vertAlign val="subscript"/>
        <sz val="10"/>
        <color theme="1"/>
        <rFont val="Courier New"/>
        <family val="3"/>
      </rPr>
      <t>b</t>
    </r>
    <r>
      <rPr>
        <sz val="10"/>
        <color theme="1"/>
        <rFont val="Courier New"/>
        <family val="3"/>
      </rPr>
      <t>=0.1976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</si>
  <si>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=2.549</t>
    </r>
  </si>
  <si>
    <r>
      <t>z</t>
    </r>
    <r>
      <rPr>
        <vertAlign val="subscript"/>
        <sz val="10"/>
        <color theme="1"/>
        <rFont val="Courier New"/>
        <family val="3"/>
      </rPr>
      <t>test</t>
    </r>
    <r>
      <rPr>
        <sz val="10"/>
        <color theme="1"/>
        <rFont val="Courier New"/>
        <family val="3"/>
      </rPr>
      <t>=1.094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</si>
</sst>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4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1"/>
      <color indexed="56"/>
      <name val="Calibri"/>
      <family val="2"/>
    </font>
    <font>
      <b/>
      <i/>
      <sz val="11"/>
      <color indexed="12"/>
      <name val="Calibri"/>
      <family val="2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b/>
      <i/>
      <sz val="11"/>
      <color indexed="56"/>
      <name val="Courier New"/>
      <family val="3"/>
    </font>
    <font>
      <b/>
      <i/>
      <sz val="11"/>
      <color theme="1"/>
      <name val="Courier New"/>
      <family val="3"/>
    </font>
    <font>
      <sz val="10"/>
      <color theme="1"/>
      <name val="Courier New"/>
      <family val="3"/>
    </font>
    <font>
      <b/>
      <i/>
      <sz val="10"/>
      <color indexed="8"/>
      <name val="Courier New"/>
      <family val="3"/>
    </font>
    <font>
      <b/>
      <sz val="10"/>
      <color indexed="8"/>
      <name val="Courier New"/>
      <family val="3"/>
    </font>
    <font>
      <b/>
      <i/>
      <sz val="10"/>
      <color indexed="56"/>
      <name val="Courier New"/>
      <family val="3"/>
    </font>
    <font>
      <b/>
      <sz val="10"/>
      <color theme="1"/>
      <name val="Courier New"/>
      <family val="3"/>
    </font>
    <font>
      <sz val="11"/>
      <name val="Calibri"/>
      <family val="2"/>
    </font>
    <font>
      <sz val="10"/>
      <name val="Courier New"/>
      <family val="3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color indexed="56"/>
      <name val="Courier New"/>
      <family val="3"/>
    </font>
    <font>
      <b/>
      <sz val="11"/>
      <color indexed="56"/>
      <name val="Calibri"/>
      <family val="2"/>
    </font>
    <font>
      <sz val="10"/>
      <color indexed="56"/>
      <name val="Courier New"/>
      <family val="3"/>
    </font>
    <font>
      <b/>
      <i/>
      <sz val="11"/>
      <color theme="1"/>
      <name val="Calibri"/>
      <family val="2"/>
      <scheme val="minor"/>
    </font>
    <font>
      <b/>
      <sz val="10"/>
      <name val="Courier New"/>
      <family val="3"/>
    </font>
    <font>
      <sz val="9"/>
      <name val="Courier New"/>
      <family val="3"/>
    </font>
    <font>
      <sz val="9"/>
      <color theme="1"/>
      <name val="Courier New"/>
      <family val="3"/>
    </font>
    <font>
      <sz val="9"/>
      <color indexed="56"/>
      <name val="Courier New"/>
      <family val="3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10"/>
      <name val="Calibri"/>
      <family val="2"/>
    </font>
    <font>
      <b/>
      <sz val="9"/>
      <color indexed="10"/>
      <name val="Courier New"/>
      <family val="3"/>
    </font>
    <font>
      <b/>
      <i/>
      <sz val="11"/>
      <color indexed="10"/>
      <name val="Calibri"/>
      <family val="2"/>
    </font>
    <font>
      <sz val="11"/>
      <color theme="1"/>
      <name val="Calibri"/>
      <family val="2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vertAlign val="subscript"/>
      <sz val="12"/>
      <color theme="1"/>
      <name val="Courier New"/>
      <family val="3"/>
    </font>
    <font>
      <b/>
      <i/>
      <sz val="12"/>
      <color theme="1"/>
      <name val="Courier New"/>
      <family val="3"/>
    </font>
    <font>
      <b/>
      <i/>
      <vertAlign val="subscript"/>
      <sz val="12"/>
      <color theme="1"/>
      <name val="Courier New"/>
      <family val="3"/>
    </font>
    <font>
      <vertAlign val="subscript"/>
      <sz val="10"/>
      <color theme="1"/>
      <name val="Courier New"/>
      <family val="3"/>
    </font>
    <font>
      <b/>
      <i/>
      <sz val="10"/>
      <color theme="1"/>
      <name val="Courier New"/>
      <family val="3"/>
    </font>
    <font>
      <b/>
      <i/>
      <vertAlign val="subscript"/>
      <sz val="10"/>
      <color theme="1"/>
      <name val="Courier New"/>
      <family val="3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1" xfId="0" applyFont="1" applyBorder="1"/>
    <xf numFmtId="0" fontId="3" fillId="0" borderId="0" xfId="0" applyFont="1" applyBorder="1"/>
    <xf numFmtId="0" fontId="0" fillId="0" borderId="0" xfId="0" applyBorder="1"/>
    <xf numFmtId="0" fontId="4" fillId="0" borderId="2" xfId="0" applyFont="1" applyBorder="1"/>
    <xf numFmtId="0" fontId="3" fillId="0" borderId="3" xfId="0" applyFont="1" applyBorder="1"/>
    <xf numFmtId="0" fontId="0" fillId="0" borderId="3" xfId="0" applyBorder="1"/>
    <xf numFmtId="0" fontId="3" fillId="0" borderId="4" xfId="0" applyFont="1" applyBorder="1"/>
    <xf numFmtId="0" fontId="0" fillId="0" borderId="4" xfId="0" applyBorder="1"/>
    <xf numFmtId="0" fontId="3" fillId="0" borderId="5" xfId="0" applyFont="1" applyBorder="1"/>
    <xf numFmtId="164" fontId="5" fillId="0" borderId="3" xfId="0" applyNumberFormat="1" applyFont="1" applyBorder="1"/>
    <xf numFmtId="164" fontId="5" fillId="0" borderId="0" xfId="0" applyNumberFormat="1" applyFont="1" applyBorder="1"/>
    <xf numFmtId="164" fontId="5" fillId="0" borderId="4" xfId="0" applyNumberFormat="1" applyFont="1" applyBorder="1"/>
    <xf numFmtId="0" fontId="0" fillId="0" borderId="0" xfId="0"/>
    <xf numFmtId="0" fontId="6" fillId="0" borderId="0" xfId="0" applyFont="1" applyBorder="1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164" fontId="9" fillId="0" borderId="0" xfId="0" applyNumberFormat="1" applyFont="1" applyBorder="1"/>
    <xf numFmtId="164" fontId="10" fillId="0" borderId="0" xfId="0" applyNumberFormat="1" applyFont="1" applyBorder="1"/>
    <xf numFmtId="0" fontId="11" fillId="0" borderId="0" xfId="0" applyFont="1"/>
    <xf numFmtId="0" fontId="12" fillId="0" borderId="0" xfId="0" applyFont="1" applyBorder="1"/>
    <xf numFmtId="0" fontId="13" fillId="0" borderId="0" xfId="0" applyFont="1" applyBorder="1"/>
    <xf numFmtId="0" fontId="11" fillId="0" borderId="0" xfId="0" applyFont="1" applyBorder="1"/>
    <xf numFmtId="164" fontId="14" fillId="0" borderId="0" xfId="0" applyNumberFormat="1" applyFont="1" applyBorder="1"/>
    <xf numFmtId="0" fontId="15" fillId="0" borderId="0" xfId="0" applyFont="1"/>
    <xf numFmtId="0" fontId="3" fillId="0" borderId="0" xfId="0" applyFont="1" applyBorder="1"/>
    <xf numFmtId="0" fontId="0" fillId="0" borderId="0" xfId="0" applyBorder="1"/>
    <xf numFmtId="0" fontId="1" fillId="0" borderId="0" xfId="0" applyFont="1"/>
    <xf numFmtId="4" fontId="0" fillId="0" borderId="0" xfId="0" applyNumberFormat="1"/>
    <xf numFmtId="165" fontId="16" fillId="0" borderId="0" xfId="0" applyNumberFormat="1" applyFont="1" applyBorder="1"/>
    <xf numFmtId="165" fontId="5" fillId="0" borderId="3" xfId="0" applyNumberFormat="1" applyFont="1" applyBorder="1"/>
    <xf numFmtId="165" fontId="5" fillId="0" borderId="0" xfId="0" applyNumberFormat="1" applyFont="1" applyBorder="1"/>
    <xf numFmtId="165" fontId="5" fillId="0" borderId="6" xfId="0" applyNumberFormat="1" applyFont="1" applyBorder="1"/>
    <xf numFmtId="166" fontId="0" fillId="0" borderId="0" xfId="0" applyNumberFormat="1"/>
    <xf numFmtId="0" fontId="17" fillId="0" borderId="0" xfId="0" applyFont="1" applyBorder="1"/>
    <xf numFmtId="164" fontId="18" fillId="0" borderId="0" xfId="0" applyNumberFormat="1" applyFont="1" applyBorder="1"/>
    <xf numFmtId="0" fontId="19" fillId="0" borderId="0" xfId="0" applyFont="1" applyBorder="1"/>
    <xf numFmtId="164" fontId="17" fillId="0" borderId="0" xfId="0" applyNumberFormat="1" applyFont="1" applyBorder="1"/>
    <xf numFmtId="4" fontId="11" fillId="0" borderId="0" xfId="0" applyNumberFormat="1" applyFont="1"/>
    <xf numFmtId="166" fontId="11" fillId="0" borderId="0" xfId="0" applyNumberFormat="1" applyFont="1"/>
    <xf numFmtId="164" fontId="20" fillId="0" borderId="0" xfId="0" applyNumberFormat="1" applyFont="1" applyBorder="1"/>
    <xf numFmtId="164" fontId="15" fillId="0" borderId="0" xfId="0" applyNumberFormat="1" applyFont="1" applyBorder="1"/>
    <xf numFmtId="0" fontId="0" fillId="0" borderId="0" xfId="0"/>
    <xf numFmtId="165" fontId="22" fillId="0" borderId="0" xfId="0" applyNumberFormat="1" applyFont="1" applyBorder="1"/>
    <xf numFmtId="165" fontId="17" fillId="0" borderId="0" xfId="0" applyNumberFormat="1" applyFont="1" applyBorder="1"/>
    <xf numFmtId="165" fontId="17" fillId="0" borderId="0" xfId="0" applyNumberFormat="1" applyFont="1" applyBorder="1" applyAlignment="1"/>
    <xf numFmtId="0" fontId="0" fillId="0" borderId="0" xfId="0"/>
    <xf numFmtId="166" fontId="21" fillId="0" borderId="3" xfId="0" applyNumberFormat="1" applyFont="1" applyBorder="1" applyAlignment="1"/>
    <xf numFmtId="166" fontId="21" fillId="0" borderId="0" xfId="0" applyNumberFormat="1" applyFont="1" applyBorder="1" applyAlignment="1"/>
    <xf numFmtId="166" fontId="21" fillId="0" borderId="6" xfId="0" applyNumberFormat="1" applyFont="1" applyBorder="1" applyAlignment="1"/>
    <xf numFmtId="166" fontId="11" fillId="0" borderId="0" xfId="0" applyNumberFormat="1" applyFont="1" applyBorder="1"/>
    <xf numFmtId="166" fontId="22" fillId="0" borderId="0" xfId="0" applyNumberFormat="1" applyFont="1" applyBorder="1" applyAlignment="1"/>
    <xf numFmtId="0" fontId="0" fillId="0" borderId="0" xfId="0"/>
    <xf numFmtId="0" fontId="0" fillId="0" borderId="7" xfId="0" applyBorder="1"/>
    <xf numFmtId="0" fontId="0" fillId="0" borderId="10" xfId="0" applyBorder="1"/>
    <xf numFmtId="0" fontId="5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" fillId="0" borderId="9" xfId="0" applyFont="1" applyBorder="1"/>
    <xf numFmtId="165" fontId="17" fillId="0" borderId="0" xfId="0" applyNumberFormat="1" applyFont="1" applyFill="1" applyBorder="1"/>
    <xf numFmtId="166" fontId="22" fillId="0" borderId="0" xfId="0" applyNumberFormat="1" applyFont="1" applyBorder="1"/>
    <xf numFmtId="0" fontId="0" fillId="0" borderId="0" xfId="0"/>
    <xf numFmtId="1" fontId="17" fillId="0" borderId="0" xfId="0" applyNumberFormat="1" applyFont="1" applyBorder="1"/>
    <xf numFmtId="164" fontId="22" fillId="0" borderId="0" xfId="0" applyNumberFormat="1" applyFont="1" applyBorder="1"/>
    <xf numFmtId="166" fontId="25" fillId="0" borderId="0" xfId="0" applyNumberFormat="1" applyFont="1" applyBorder="1"/>
    <xf numFmtId="0" fontId="26" fillId="0" borderId="0" xfId="0" applyFont="1"/>
    <xf numFmtId="165" fontId="25" fillId="0" borderId="0" xfId="0" applyNumberFormat="1" applyFont="1" applyFill="1" applyBorder="1"/>
    <xf numFmtId="0" fontId="25" fillId="0" borderId="0" xfId="0" applyFont="1" applyBorder="1"/>
    <xf numFmtId="0" fontId="0" fillId="0" borderId="0" xfId="0" applyFont="1" applyBorder="1"/>
    <xf numFmtId="3" fontId="22" fillId="0" borderId="0" xfId="0" applyNumberFormat="1" applyFont="1" applyFill="1" applyBorder="1"/>
    <xf numFmtId="3" fontId="22" fillId="0" borderId="0" xfId="0" applyNumberFormat="1" applyFont="1" applyBorder="1"/>
    <xf numFmtId="0" fontId="22" fillId="0" borderId="0" xfId="0" applyFont="1" applyBorder="1"/>
    <xf numFmtId="2" fontId="0" fillId="0" borderId="0" xfId="0" applyNumberFormat="1"/>
    <xf numFmtId="2" fontId="11" fillId="0" borderId="0" xfId="0" applyNumberFormat="1" applyFont="1"/>
    <xf numFmtId="0" fontId="27" fillId="0" borderId="0" xfId="0" applyFont="1" applyBorder="1"/>
    <xf numFmtId="0" fontId="27" fillId="0" borderId="0" xfId="0" applyFont="1" applyFill="1" applyBorder="1"/>
    <xf numFmtId="3" fontId="27" fillId="0" borderId="0" xfId="0" applyNumberFormat="1" applyFont="1" applyBorder="1"/>
    <xf numFmtId="3" fontId="27" fillId="0" borderId="0" xfId="0" applyNumberFormat="1" applyFont="1" applyFill="1" applyBorder="1"/>
    <xf numFmtId="2" fontId="26" fillId="0" borderId="0" xfId="0" applyNumberFormat="1" applyFont="1"/>
    <xf numFmtId="0" fontId="28" fillId="0" borderId="0" xfId="0" applyFont="1"/>
    <xf numFmtId="2" fontId="17" fillId="0" borderId="0" xfId="0" applyNumberFormat="1" applyFont="1" applyBorder="1"/>
    <xf numFmtId="0" fontId="29" fillId="0" borderId="0" xfId="0" applyFont="1"/>
    <xf numFmtId="2" fontId="30" fillId="0" borderId="0" xfId="0" applyNumberFormat="1" applyFont="1" applyBorder="1"/>
    <xf numFmtId="0" fontId="26" fillId="0" borderId="0" xfId="0" applyFont="1" applyBorder="1"/>
    <xf numFmtId="2" fontId="31" fillId="0" borderId="0" xfId="0" applyNumberFormat="1" applyFont="1" applyBorder="1"/>
    <xf numFmtId="3" fontId="32" fillId="0" borderId="0" xfId="0" applyNumberFormat="1" applyFont="1" applyBorder="1"/>
    <xf numFmtId="0" fontId="5" fillId="0" borderId="0" xfId="0" applyFont="1" applyFill="1" applyBorder="1"/>
    <xf numFmtId="1" fontId="0" fillId="0" borderId="0" xfId="0" applyNumberFormat="1" applyBorder="1"/>
    <xf numFmtId="1" fontId="3" fillId="0" borderId="0" xfId="0" applyNumberFormat="1" applyFont="1" applyBorder="1"/>
    <xf numFmtId="0" fontId="5" fillId="0" borderId="0" xfId="0" applyFont="1" applyBorder="1"/>
    <xf numFmtId="1" fontId="5" fillId="0" borderId="0" xfId="0" applyNumberFormat="1" applyFont="1" applyBorder="1"/>
    <xf numFmtId="1" fontId="23" fillId="0" borderId="0" xfId="0" applyNumberFormat="1" applyFont="1" applyBorder="1"/>
    <xf numFmtId="2" fontId="0" fillId="0" borderId="0" xfId="0" applyNumberFormat="1" applyBorder="1"/>
    <xf numFmtId="164" fontId="23" fillId="0" borderId="0" xfId="0" applyNumberFormat="1" applyFont="1" applyBorder="1"/>
    <xf numFmtId="164" fontId="23" fillId="0" borderId="0" xfId="0" applyNumberFormat="1" applyFont="1"/>
    <xf numFmtId="1" fontId="2" fillId="0" borderId="0" xfId="0" applyNumberFormat="1" applyFont="1"/>
    <xf numFmtId="1" fontId="3" fillId="0" borderId="0" xfId="0" applyNumberFormat="1" applyFont="1" applyFill="1" applyBorder="1"/>
    <xf numFmtId="0" fontId="23" fillId="0" borderId="0" xfId="0" applyFont="1"/>
    <xf numFmtId="0" fontId="2" fillId="0" borderId="0" xfId="0" applyFont="1"/>
    <xf numFmtId="1" fontId="23" fillId="0" borderId="0" xfId="0" applyNumberFormat="1" applyFont="1"/>
    <xf numFmtId="1" fontId="0" fillId="0" borderId="0" xfId="0" applyNumberFormat="1"/>
    <xf numFmtId="164" fontId="3" fillId="0" borderId="0" xfId="0" applyNumberFormat="1" applyFont="1" applyBorder="1"/>
    <xf numFmtId="164" fontId="0" fillId="0" borderId="0" xfId="0" applyNumberFormat="1"/>
    <xf numFmtId="164" fontId="2" fillId="0" borderId="0" xfId="0" applyNumberFormat="1" applyFont="1"/>
    <xf numFmtId="0" fontId="0" fillId="0" borderId="15" xfId="0" applyBorder="1"/>
    <xf numFmtId="0" fontId="33" fillId="0" borderId="0" xfId="0" applyFont="1"/>
    <xf numFmtId="0" fontId="34" fillId="0" borderId="15" xfId="0" applyFont="1" applyBorder="1" applyAlignment="1">
      <alignment horizontal="center"/>
    </xf>
    <xf numFmtId="0" fontId="35" fillId="0" borderId="22" xfId="0" applyFont="1" applyBorder="1"/>
    <xf numFmtId="0" fontId="35" fillId="0" borderId="18" xfId="0" applyFont="1" applyBorder="1" applyAlignment="1">
      <alignment horizontal="center"/>
    </xf>
    <xf numFmtId="0" fontId="35" fillId="0" borderId="6" xfId="0" applyFont="1" applyBorder="1"/>
    <xf numFmtId="0" fontId="35" fillId="0" borderId="18" xfId="0" applyFont="1" applyBorder="1"/>
    <xf numFmtId="0" fontId="35" fillId="0" borderId="13" xfId="0" applyFont="1" applyBorder="1"/>
    <xf numFmtId="0" fontId="37" fillId="0" borderId="14" xfId="0" applyFont="1" applyBorder="1"/>
    <xf numFmtId="0" fontId="35" fillId="0" borderId="15" xfId="0" applyFont="1" applyBorder="1"/>
    <xf numFmtId="0" fontId="34" fillId="0" borderId="7" xfId="0" applyFont="1" applyBorder="1"/>
    <xf numFmtId="0" fontId="34" fillId="0" borderId="2" xfId="0" applyFont="1" applyBorder="1"/>
    <xf numFmtId="0" fontId="34" fillId="0" borderId="13" xfId="0" applyFont="1" applyBorder="1"/>
    <xf numFmtId="0" fontId="34" fillId="0" borderId="24" xfId="0" applyFont="1" applyBorder="1" applyAlignment="1">
      <alignment horizontal="center"/>
    </xf>
    <xf numFmtId="0" fontId="35" fillId="0" borderId="12" xfId="0" applyFont="1" applyBorder="1"/>
    <xf numFmtId="0" fontId="35" fillId="0" borderId="3" xfId="0" applyFont="1" applyBorder="1" applyAlignment="1">
      <alignment horizontal="center"/>
    </xf>
    <xf numFmtId="0" fontId="35" fillId="0" borderId="6" xfId="0" applyFont="1" applyBorder="1" applyAlignment="1">
      <alignment horizontal="center"/>
    </xf>
    <xf numFmtId="0" fontId="35" fillId="0" borderId="16" xfId="0" applyFont="1" applyBorder="1"/>
    <xf numFmtId="0" fontId="35" fillId="0" borderId="23" xfId="0" applyFont="1" applyBorder="1" applyAlignment="1">
      <alignment horizontal="center"/>
    </xf>
    <xf numFmtId="0" fontId="35" fillId="0" borderId="3" xfId="0" applyFont="1" applyBorder="1"/>
    <xf numFmtId="0" fontId="35" fillId="0" borderId="23" xfId="0" applyFont="1" applyBorder="1"/>
    <xf numFmtId="0" fontId="35" fillId="0" borderId="8" xfId="0" applyFont="1" applyBorder="1"/>
    <xf numFmtId="0" fontId="15" fillId="0" borderId="19" xfId="0" applyFont="1" applyBorder="1"/>
    <xf numFmtId="0" fontId="15" fillId="0" borderId="1" xfId="0" applyFont="1" applyBorder="1"/>
    <xf numFmtId="0" fontId="15" fillId="0" borderId="8" xfId="0" applyFont="1" applyBorder="1"/>
    <xf numFmtId="0" fontId="15" fillId="0" borderId="21" xfId="0" applyFont="1" applyBorder="1"/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1" fillId="0" borderId="19" xfId="0" applyFont="1" applyBorder="1"/>
    <xf numFmtId="0" fontId="11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22" xfId="0" applyFont="1" applyBorder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20" xfId="0" applyFont="1" applyBorder="1"/>
    <xf numFmtId="0" fontId="11" fillId="0" borderId="6" xfId="0" applyFont="1" applyBorder="1"/>
    <xf numFmtId="0" fontId="11" fillId="0" borderId="17" xfId="0" applyFont="1" applyBorder="1"/>
    <xf numFmtId="0" fontId="11" fillId="0" borderId="18" xfId="0" applyFont="1" applyBorder="1"/>
    <xf numFmtId="0" fontId="11" fillId="0" borderId="12" xfId="0" applyFont="1" applyBorder="1"/>
    <xf numFmtId="0" fontId="40" fillId="0" borderId="0" xfId="0" applyFont="1" applyBorder="1"/>
    <xf numFmtId="0" fontId="15" fillId="0" borderId="7" xfId="0" applyFont="1" applyBorder="1"/>
    <xf numFmtId="0" fontId="15" fillId="0" borderId="2" xfId="0" applyFont="1" applyBorder="1"/>
    <xf numFmtId="0" fontId="15" fillId="0" borderId="13" xfId="0" applyFont="1" applyBorder="1"/>
    <xf numFmtId="0" fontId="15" fillId="0" borderId="2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6" xfId="0" applyFont="1" applyBorder="1"/>
    <xf numFmtId="0" fontId="11" fillId="0" borderId="23" xfId="0" applyFont="1" applyBorder="1" applyAlignment="1">
      <alignment horizontal="center"/>
    </xf>
    <xf numFmtId="0" fontId="11" fillId="0" borderId="3" xfId="0" applyFont="1" applyBorder="1"/>
    <xf numFmtId="0" fontId="11" fillId="0" borderId="23" xfId="0" applyFont="1" applyBorder="1"/>
    <xf numFmtId="0" fontId="11" fillId="0" borderId="13" xfId="0" applyFont="1" applyBorder="1"/>
    <xf numFmtId="0" fontId="40" fillId="0" borderId="14" xfId="0" applyFont="1" applyBorder="1"/>
    <xf numFmtId="0" fontId="11" fillId="0" borderId="15" xfId="0" applyFont="1" applyBorder="1"/>
    <xf numFmtId="0" fontId="15" fillId="0" borderId="12" xfId="0" applyFont="1" applyBorder="1"/>
    <xf numFmtId="0" fontId="15" fillId="0" borderId="3" xfId="0" applyFont="1" applyBorder="1"/>
    <xf numFmtId="0" fontId="42" fillId="0" borderId="15" xfId="0" applyFont="1" applyBorder="1"/>
    <xf numFmtId="0" fontId="11" fillId="0" borderId="8" xfId="0" applyFont="1" applyBorder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Sheet1!$G$41</c:f>
              <c:strCache>
                <c:ptCount val="1"/>
                <c:pt idx="0">
                  <c:v>Tree Canopy</c:v>
                </c:pt>
              </c:strCache>
            </c:strRef>
          </c:tx>
          <c:invertIfNegative val="0"/>
          <c:cat>
            <c:strRef>
              <c:f>Sheet1!$H$40:$M$40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Sheet1!$H$41:$M$41</c:f>
              <c:numCache>
                <c:formatCode>0.0%</c:formatCode>
                <c:ptCount val="6"/>
                <c:pt idx="0">
                  <c:v>4.3400000000000001E-2</c:v>
                </c:pt>
                <c:pt idx="1">
                  <c:v>3.8199999999999998E-2</c:v>
                </c:pt>
                <c:pt idx="2">
                  <c:v>0.24909999999999999</c:v>
                </c:pt>
                <c:pt idx="3">
                  <c:v>8.7599999999999997E-2</c:v>
                </c:pt>
                <c:pt idx="4">
                  <c:v>0.22670000000000001</c:v>
                </c:pt>
                <c:pt idx="5">
                  <c:v>8.1900000000000001E-2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91776"/>
        <c:axId val="34093696"/>
      </c:barChart>
      <c:catAx>
        <c:axId val="34091776"/>
        <c:scaling>
          <c:orientation val="minMax"/>
        </c:scaling>
        <c:delete val="0"/>
        <c:axPos val="b"/>
        <c:majorTickMark val="out"/>
        <c:minorTickMark val="none"/>
        <c:tickLblPos val="nextTo"/>
        <c:crossAx val="34093696"/>
        <c:crosses val="autoZero"/>
        <c:auto val="1"/>
        <c:lblAlgn val="ctr"/>
        <c:lblOffset val="100"/>
        <c:noMultiLvlLbl val="0"/>
      </c:catAx>
      <c:valAx>
        <c:axId val="3409369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340917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ROW</a:t>
            </a:r>
            <a:r>
              <a:rPr lang="en-US" baseline="0"/>
              <a:t> Allocation</a:t>
            </a:r>
            <a:endParaRPr lang="en-US"/>
          </a:p>
        </c:rich>
      </c:tx>
      <c:layout>
        <c:manualLayout>
          <c:xMode val="edge"/>
          <c:yMode val="edge"/>
          <c:x val="0.40317383403997581"/>
          <c:y val="2.3529404499180194E-2"/>
        </c:manualLayout>
      </c:layout>
      <c:overlay val="1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Sheet1!$Q$7</c:f>
              <c:strCache>
                <c:ptCount val="1"/>
                <c:pt idx="0">
                  <c:v>CS</c:v>
                </c:pt>
              </c:strCache>
            </c:strRef>
          </c:tx>
          <c:invertIfNegative val="0"/>
          <c:cat>
            <c:strRef>
              <c:f>Sheet1!$P$8:$P$13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Sheet1!$Q$8:$Q$13</c:f>
              <c:numCache>
                <c:formatCode>0.0%</c:formatCode>
                <c:ptCount val="6"/>
                <c:pt idx="0">
                  <c:v>0.56079999999999997</c:v>
                </c:pt>
                <c:pt idx="1">
                  <c:v>0.2266</c:v>
                </c:pt>
                <c:pt idx="2">
                  <c:v>0</c:v>
                </c:pt>
                <c:pt idx="3">
                  <c:v>0</c:v>
                </c:pt>
                <c:pt idx="4">
                  <c:v>4.7800000000000002E-2</c:v>
                </c:pt>
                <c:pt idx="5">
                  <c:v>0.16480000000000006</c:v>
                </c:pt>
              </c:numCache>
            </c:numRef>
          </c:val>
        </c:ser>
        <c:ser>
          <c:idx val="1"/>
          <c:order val="1"/>
          <c:tx>
            <c:strRef>
              <c:f>Sheet1!$R$7</c:f>
              <c:strCache>
                <c:ptCount val="1"/>
                <c:pt idx="0">
                  <c:v>CA</c:v>
                </c:pt>
              </c:strCache>
            </c:strRef>
          </c:tx>
          <c:invertIfNegative val="0"/>
          <c:cat>
            <c:strRef>
              <c:f>Sheet1!$P$8:$P$13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Sheet1!$R$8:$R$13</c:f>
              <c:numCache>
                <c:formatCode>0.0%</c:formatCode>
                <c:ptCount val="6"/>
                <c:pt idx="0">
                  <c:v>0.68879999999999997</c:v>
                </c:pt>
                <c:pt idx="1">
                  <c:v>0.223</c:v>
                </c:pt>
                <c:pt idx="2">
                  <c:v>0</c:v>
                </c:pt>
                <c:pt idx="3">
                  <c:v>6.1999999999999998E-3</c:v>
                </c:pt>
                <c:pt idx="4">
                  <c:v>3.5999999999999997E-2</c:v>
                </c:pt>
                <c:pt idx="5">
                  <c:v>4.6000000000000041E-2</c:v>
                </c:pt>
              </c:numCache>
            </c:numRef>
          </c:val>
        </c:ser>
        <c:ser>
          <c:idx val="2"/>
          <c:order val="2"/>
          <c:tx>
            <c:strRef>
              <c:f>Sheet1!$S$7</c:f>
              <c:strCache>
                <c:ptCount val="1"/>
                <c:pt idx="0">
                  <c:v>SC</c:v>
                </c:pt>
              </c:strCache>
            </c:strRef>
          </c:tx>
          <c:invertIfNegative val="0"/>
          <c:cat>
            <c:strRef>
              <c:f>Sheet1!$P$8:$P$13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Sheet1!$S$8:$S$13</c:f>
              <c:numCache>
                <c:formatCode>0.0%</c:formatCode>
                <c:ptCount val="6"/>
                <c:pt idx="0">
                  <c:v>0.78210000000000002</c:v>
                </c:pt>
                <c:pt idx="1">
                  <c:v>0.1157</c:v>
                </c:pt>
                <c:pt idx="2">
                  <c:v>1.7999999999999999E-2</c:v>
                </c:pt>
                <c:pt idx="3">
                  <c:v>5.4000000000000003E-3</c:v>
                </c:pt>
                <c:pt idx="4">
                  <c:v>6.1600000000000002E-2</c:v>
                </c:pt>
                <c:pt idx="5">
                  <c:v>1.7199999999999993E-2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8399744"/>
        <c:axId val="157511680"/>
        <c:axId val="34236608"/>
      </c:bar3DChart>
      <c:catAx>
        <c:axId val="13839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57511680"/>
        <c:crosses val="autoZero"/>
        <c:auto val="1"/>
        <c:lblAlgn val="ctr"/>
        <c:lblOffset val="100"/>
        <c:noMultiLvlLbl val="0"/>
      </c:catAx>
      <c:valAx>
        <c:axId val="15751168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38399744"/>
        <c:crosses val="autoZero"/>
        <c:crossBetween val="between"/>
      </c:valAx>
      <c:serAx>
        <c:axId val="34236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57511680"/>
        <c:crosses val="autoZero"/>
      </c:ser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Sheet1!$T$41</c:f>
              <c:strCache>
                <c:ptCount val="1"/>
                <c:pt idx="0">
                  <c:v>Tree Canopy</c:v>
                </c:pt>
              </c:strCache>
            </c:strRef>
          </c:tx>
          <c:invertIfNegative val="0"/>
          <c:cat>
            <c:strRef>
              <c:f>Sheet1!$U$40:$AA$40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Sheet1!$U$41:$AA$41</c:f>
              <c:numCache>
                <c:formatCode>0.0%</c:formatCode>
                <c:ptCount val="7"/>
                <c:pt idx="0">
                  <c:v>4.3400000000000001E-2</c:v>
                </c:pt>
                <c:pt idx="1">
                  <c:v>3.8199999999999998E-2</c:v>
                </c:pt>
                <c:pt idx="2">
                  <c:v>0.24909999999999999</c:v>
                </c:pt>
                <c:pt idx="4">
                  <c:v>8.7599999999999997E-2</c:v>
                </c:pt>
                <c:pt idx="5">
                  <c:v>0.22670000000000001</c:v>
                </c:pt>
                <c:pt idx="6">
                  <c:v>8.1900000000000001E-2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130368"/>
        <c:axId val="159132288"/>
        <c:axId val="0"/>
      </c:bar3DChart>
      <c:catAx>
        <c:axId val="159130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59132288"/>
        <c:crosses val="autoZero"/>
        <c:auto val="1"/>
        <c:lblAlgn val="ctr"/>
        <c:lblOffset val="100"/>
        <c:noMultiLvlLbl val="0"/>
      </c:catAx>
      <c:valAx>
        <c:axId val="15913228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591303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Sheet1!$G$110</c:f>
              <c:strCache>
                <c:ptCount val="1"/>
                <c:pt idx="0">
                  <c:v>Vacant</c:v>
                </c:pt>
              </c:strCache>
            </c:strRef>
          </c:tx>
          <c:invertIfNegative val="0"/>
          <c:cat>
            <c:strRef>
              <c:f>Sheet1!$H$109:$N$109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Sheet1!$H$110:$N$110</c:f>
              <c:numCache>
                <c:formatCode>#,##0.0</c:formatCode>
                <c:ptCount val="7"/>
                <c:pt idx="0">
                  <c:v>392.1</c:v>
                </c:pt>
                <c:pt idx="1">
                  <c:v>373.6</c:v>
                </c:pt>
                <c:pt idx="2">
                  <c:v>1127.2</c:v>
                </c:pt>
                <c:pt idx="4">
                  <c:v>620</c:v>
                </c:pt>
                <c:pt idx="5">
                  <c:v>636.29999999999995</c:v>
                </c:pt>
                <c:pt idx="6">
                  <c:v>109.4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2934912"/>
        <c:axId val="195609728"/>
        <c:axId val="0"/>
      </c:bar3DChart>
      <c:catAx>
        <c:axId val="182934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95609728"/>
        <c:crosses val="autoZero"/>
        <c:auto val="1"/>
        <c:lblAlgn val="ctr"/>
        <c:lblOffset val="100"/>
        <c:noMultiLvlLbl val="0"/>
      </c:catAx>
      <c:valAx>
        <c:axId val="1956097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Feet/Mile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182934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Sheet1!$G$127</c:f>
              <c:strCache>
                <c:ptCount val="1"/>
                <c:pt idx="0">
                  <c:v>Café Chairs</c:v>
                </c:pt>
              </c:strCache>
            </c:strRef>
          </c:tx>
          <c:invertIfNegative val="0"/>
          <c:cat>
            <c:strRef>
              <c:f>Sheet1!$H$126:$N$126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Sheet1!$H$127:$N$127</c:f>
              <c:numCache>
                <c:formatCode>#,##0.0</c:formatCode>
                <c:ptCount val="7"/>
                <c:pt idx="0">
                  <c:v>35.58</c:v>
                </c:pt>
                <c:pt idx="1">
                  <c:v>17.021276595744681</c:v>
                </c:pt>
                <c:pt idx="2">
                  <c:v>37.209302325581397</c:v>
                </c:pt>
                <c:pt idx="4">
                  <c:v>1257.6923076923076</c:v>
                </c:pt>
                <c:pt idx="5">
                  <c:v>603.67097212780425</c:v>
                </c:pt>
                <c:pt idx="6">
                  <c:v>65.714285714285722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2313728"/>
        <c:axId val="202321280"/>
        <c:axId val="0"/>
      </c:bar3DChart>
      <c:catAx>
        <c:axId val="20231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2321280"/>
        <c:crosses val="autoZero"/>
        <c:auto val="1"/>
        <c:lblAlgn val="ctr"/>
        <c:lblOffset val="100"/>
        <c:noMultiLvlLbl val="0"/>
      </c:catAx>
      <c:valAx>
        <c:axId val="2023212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Chairs/Mile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2023137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Public</a:t>
            </a:r>
            <a:r>
              <a:rPr lang="en-US" baseline="0"/>
              <a:t> Benches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Sheet1!$G$148:$H$148</c:f>
              <c:strCache>
                <c:ptCount val="1"/>
                <c:pt idx="0">
                  <c:v>Public Transit Benches</c:v>
                </c:pt>
              </c:strCache>
            </c:strRef>
          </c:tx>
          <c:invertIfNegative val="0"/>
          <c:cat>
            <c:strRef>
              <c:f>Sheet1!$I$147:$O$147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Sheet1!$I$148:$O$148</c:f>
              <c:numCache>
                <c:formatCode>0.0</c:formatCode>
                <c:ptCount val="7"/>
                <c:pt idx="0">
                  <c:v>14.285714285714285</c:v>
                </c:pt>
                <c:pt idx="1">
                  <c:v>4.3478260869565215</c:v>
                </c:pt>
                <c:pt idx="2">
                  <c:v>9.3023255813953494</c:v>
                </c:pt>
                <c:pt idx="4">
                  <c:v>7.6923076923076916</c:v>
                </c:pt>
                <c:pt idx="5">
                  <c:v>3.2258064516129035</c:v>
                </c:pt>
                <c:pt idx="6">
                  <c:v>2.8571428571428572</c:v>
                </c:pt>
              </c:numCache>
            </c:numRef>
          </c:val>
        </c:ser>
        <c:ser>
          <c:idx val="1"/>
          <c:order val="1"/>
          <c:tx>
            <c:strRef>
              <c:f>Sheet1!$G$149:$H$149</c:f>
              <c:strCache>
                <c:ptCount val="1"/>
                <c:pt idx="0">
                  <c:v>Other Public Benches</c:v>
                </c:pt>
              </c:strCache>
            </c:strRef>
          </c:tx>
          <c:invertIfNegative val="0"/>
          <c:cat>
            <c:strRef>
              <c:f>Sheet1!$I$147:$O$147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Sheet1!$I$149:$O$149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32.258064516129032</c:v>
                </c:pt>
                <c:pt idx="6">
                  <c:v>5.7142857142857135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4093696"/>
        <c:axId val="204823552"/>
        <c:axId val="0"/>
      </c:bar3DChart>
      <c:catAx>
        <c:axId val="204093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4823552"/>
        <c:crosses val="autoZero"/>
        <c:auto val="1"/>
        <c:lblAlgn val="ctr"/>
        <c:lblOffset val="100"/>
        <c:noMultiLvlLbl val="0"/>
      </c:catAx>
      <c:valAx>
        <c:axId val="204823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Benches/Mile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040936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Sheet1!$G$167:$H$167</c:f>
              <c:strCache>
                <c:ptCount val="1"/>
                <c:pt idx="0">
                  <c:v>Doors</c:v>
                </c:pt>
              </c:strCache>
            </c:strRef>
          </c:tx>
          <c:invertIfNegative val="0"/>
          <c:cat>
            <c:strRef>
              <c:f>Sheet1!$I$166:$O$166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Sheet1!$I$167:$O$167</c:f>
              <c:numCache>
                <c:formatCode>#,##0.0</c:formatCode>
                <c:ptCount val="7"/>
                <c:pt idx="0">
                  <c:v>128.57142857142856</c:v>
                </c:pt>
                <c:pt idx="1">
                  <c:v>217.02127659574469</c:v>
                </c:pt>
                <c:pt idx="2">
                  <c:v>132.55813953488374</c:v>
                </c:pt>
                <c:pt idx="4">
                  <c:v>226.92307692307691</c:v>
                </c:pt>
                <c:pt idx="5">
                  <c:v>296.77419354838707</c:v>
                </c:pt>
                <c:pt idx="6">
                  <c:v>191.42857142857144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210944"/>
        <c:axId val="208372480"/>
        <c:axId val="99013504"/>
      </c:bar3DChart>
      <c:catAx>
        <c:axId val="20821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2480"/>
        <c:crosses val="autoZero"/>
        <c:auto val="1"/>
        <c:lblAlgn val="ctr"/>
        <c:lblOffset val="100"/>
        <c:noMultiLvlLbl val="0"/>
      </c:catAx>
      <c:valAx>
        <c:axId val="208372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Doors/Mile</a:t>
                </a:r>
              </a:p>
            </c:rich>
          </c:tx>
          <c:overlay val="0"/>
        </c:title>
        <c:numFmt formatCode="#,##0.0" sourceLinked="1"/>
        <c:majorTickMark val="out"/>
        <c:minorTickMark val="none"/>
        <c:tickLblPos val="nextTo"/>
        <c:crossAx val="208210944"/>
        <c:crosses val="autoZero"/>
        <c:crossBetween val="between"/>
      </c:valAx>
      <c:serAx>
        <c:axId val="9901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2480"/>
        <c:crosses val="autoZero"/>
      </c:serAx>
      <c:dTable>
        <c:showHorzBorder val="1"/>
        <c:showVertBorder val="1"/>
        <c:showOutline val="1"/>
        <c:showKeys val="1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Sheet1!$K$257:$L$257</c:f>
              <c:strCache>
                <c:ptCount val="1"/>
                <c:pt idx="0">
                  <c:v>Bike Racks</c:v>
                </c:pt>
              </c:strCache>
            </c:strRef>
          </c:tx>
          <c:invertIfNegative val="0"/>
          <c:cat>
            <c:strRef>
              <c:f>Sheet1!$M$256:$S$256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Sheet1!$M$257:$S$257</c:f>
              <c:numCache>
                <c:formatCode>0.0</c:formatCode>
                <c:ptCount val="7"/>
                <c:pt idx="0">
                  <c:v>10.714285714285714</c:v>
                </c:pt>
                <c:pt idx="1">
                  <c:v>4.2553191489361701</c:v>
                </c:pt>
                <c:pt idx="2">
                  <c:v>2.3255813953488373</c:v>
                </c:pt>
                <c:pt idx="4">
                  <c:v>13.461538461538462</c:v>
                </c:pt>
                <c:pt idx="5">
                  <c:v>58.064516129032256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381760"/>
        <c:axId val="31387648"/>
        <c:axId val="0"/>
      </c:bar3DChart>
      <c:catAx>
        <c:axId val="31381760"/>
        <c:scaling>
          <c:orientation val="minMax"/>
        </c:scaling>
        <c:delete val="0"/>
        <c:axPos val="b"/>
        <c:majorTickMark val="out"/>
        <c:minorTickMark val="none"/>
        <c:tickLblPos val="nextTo"/>
        <c:crossAx val="31387648"/>
        <c:crosses val="autoZero"/>
        <c:auto val="1"/>
        <c:lblAlgn val="ctr"/>
        <c:lblOffset val="100"/>
        <c:noMultiLvlLbl val="0"/>
      </c:catAx>
      <c:valAx>
        <c:axId val="313876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Racks/Mile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13817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Pedestrian Buffer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30606757841194"/>
          <c:y val="0.1901738845144357"/>
          <c:w val="0.73563188083320785"/>
          <c:h val="0.6199533391659376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Sheet1!$L$272:$M$272</c:f>
              <c:strCache>
                <c:ptCount val="1"/>
                <c:pt idx="0">
                  <c:v>Ped Buffer</c:v>
                </c:pt>
              </c:strCache>
            </c:strRef>
          </c:tx>
          <c:invertIfNegative val="0"/>
          <c:cat>
            <c:strRef>
              <c:f>Sheet1!$N$271:$T$271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Sheet1!$N$272:$T$272</c:f>
              <c:numCache>
                <c:formatCode>0.0%</c:formatCode>
                <c:ptCount val="7"/>
                <c:pt idx="0">
                  <c:v>0.29360000000000003</c:v>
                </c:pt>
                <c:pt idx="1">
                  <c:v>0.54210000000000003</c:v>
                </c:pt>
                <c:pt idx="2">
                  <c:v>0.64319999999999999</c:v>
                </c:pt>
                <c:pt idx="4">
                  <c:v>0.48299999999999998</c:v>
                </c:pt>
                <c:pt idx="5">
                  <c:v>0.67159999999999997</c:v>
                </c:pt>
                <c:pt idx="6">
                  <c:v>0.73060000000000003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990528"/>
        <c:axId val="33992064"/>
        <c:axId val="0"/>
      </c:bar3DChart>
      <c:catAx>
        <c:axId val="3399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33992064"/>
        <c:crosses val="autoZero"/>
        <c:auto val="1"/>
        <c:lblAlgn val="ctr"/>
        <c:lblOffset val="100"/>
        <c:noMultiLvlLbl val="0"/>
      </c:catAx>
      <c:valAx>
        <c:axId val="339920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339905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Commercial Driveways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Sheet1!$M$289</c:f>
              <c:strCache>
                <c:ptCount val="1"/>
                <c:pt idx="0">
                  <c:v>Driveways</c:v>
                </c:pt>
              </c:strCache>
            </c:strRef>
          </c:tx>
          <c:invertIfNegative val="0"/>
          <c:cat>
            <c:strRef>
              <c:f>Sheet1!$N$288:$T$288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Sheet1!$N$289:$T$289</c:f>
              <c:numCache>
                <c:formatCode>0.0</c:formatCode>
                <c:ptCount val="7"/>
                <c:pt idx="0">
                  <c:v>10.7</c:v>
                </c:pt>
                <c:pt idx="1">
                  <c:v>63.5</c:v>
                </c:pt>
                <c:pt idx="2">
                  <c:v>53.5</c:v>
                </c:pt>
                <c:pt idx="4">
                  <c:v>5.8</c:v>
                </c:pt>
                <c:pt idx="5">
                  <c:v>22.6</c:v>
                </c:pt>
                <c:pt idx="6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011008"/>
        <c:axId val="34012544"/>
        <c:axId val="0"/>
      </c:bar3DChart>
      <c:catAx>
        <c:axId val="3401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34012544"/>
        <c:crosses val="autoZero"/>
        <c:auto val="1"/>
        <c:lblAlgn val="ctr"/>
        <c:lblOffset val="100"/>
        <c:noMultiLvlLbl val="0"/>
      </c:catAx>
      <c:valAx>
        <c:axId val="34012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Driveways/</a:t>
                </a:r>
              </a:p>
              <a:p>
                <a:pPr>
                  <a:defRPr/>
                </a:pPr>
                <a:r>
                  <a:rPr lang="en-US"/>
                  <a:t>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40110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Motor</a:t>
            </a:r>
            <a:r>
              <a:rPr lang="en-US" baseline="0"/>
              <a:t> Vehicle Traffic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Sheet1!$N$303</c:f>
              <c:strCache>
                <c:ptCount val="1"/>
                <c:pt idx="0">
                  <c:v>AADT</c:v>
                </c:pt>
              </c:strCache>
            </c:strRef>
          </c:tx>
          <c:invertIfNegative val="0"/>
          <c:cat>
            <c:strRef>
              <c:f>Sheet1!$O$302:$U$302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Sheet1!$O$303:$U$303</c:f>
              <c:numCache>
                <c:formatCode>#,##0</c:formatCode>
                <c:ptCount val="7"/>
                <c:pt idx="0">
                  <c:v>42978</c:v>
                </c:pt>
                <c:pt idx="1">
                  <c:v>41000</c:v>
                </c:pt>
                <c:pt idx="2">
                  <c:v>15600</c:v>
                </c:pt>
                <c:pt idx="4">
                  <c:v>11858</c:v>
                </c:pt>
                <c:pt idx="5">
                  <c:v>9700</c:v>
                </c:pt>
                <c:pt idx="6">
                  <c:v>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121216"/>
        <c:axId val="34122752"/>
        <c:axId val="0"/>
      </c:bar3DChart>
      <c:catAx>
        <c:axId val="3412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34122752"/>
        <c:crosses val="autoZero"/>
        <c:auto val="1"/>
        <c:lblAlgn val="ctr"/>
        <c:lblOffset val="100"/>
        <c:noMultiLvlLbl val="0"/>
      </c:catAx>
      <c:valAx>
        <c:axId val="341227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Vehicles/</a:t>
                </a:r>
              </a:p>
              <a:p>
                <a:pPr>
                  <a:defRPr/>
                </a:pPr>
                <a:r>
                  <a:rPr lang="en-US"/>
                  <a:t>Day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4121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637489063867307"/>
          <c:y val="2.777777777777804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Sheet1!$G$50</c:f>
              <c:strCache>
                <c:ptCount val="1"/>
                <c:pt idx="0">
                  <c:v>Tree Canopy</c:v>
                </c:pt>
              </c:strCache>
            </c:strRef>
          </c:tx>
          <c:invertIfNegative val="0"/>
          <c:cat>
            <c:strRef>
              <c:f>Sheet1!$H$49:$N$49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Sheet1!$H$50:$N$50</c:f>
              <c:numCache>
                <c:formatCode>0.0%</c:formatCode>
                <c:ptCount val="7"/>
                <c:pt idx="0">
                  <c:v>4.3400000000000001E-2</c:v>
                </c:pt>
                <c:pt idx="1">
                  <c:v>3.8199999999999998E-2</c:v>
                </c:pt>
                <c:pt idx="2">
                  <c:v>0.24909999999999999</c:v>
                </c:pt>
                <c:pt idx="4">
                  <c:v>8.7599999999999997E-2</c:v>
                </c:pt>
                <c:pt idx="5">
                  <c:v>0.22670000000000001</c:v>
                </c:pt>
                <c:pt idx="6">
                  <c:v>8.1900000000000001E-2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277120"/>
        <c:axId val="40279424"/>
        <c:axId val="0"/>
      </c:bar3DChart>
      <c:catAx>
        <c:axId val="40277120"/>
        <c:scaling>
          <c:orientation val="minMax"/>
        </c:scaling>
        <c:delete val="0"/>
        <c:axPos val="b"/>
        <c:majorTickMark val="out"/>
        <c:minorTickMark val="none"/>
        <c:tickLblPos val="nextTo"/>
        <c:crossAx val="40279424"/>
        <c:crosses val="autoZero"/>
        <c:auto val="1"/>
        <c:lblAlgn val="ctr"/>
        <c:lblOffset val="100"/>
        <c:noMultiLvlLbl val="0"/>
      </c:catAx>
      <c:valAx>
        <c:axId val="4027942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02771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MPH (85th Percentile)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Sheet1!$Y$303</c:f>
              <c:strCache>
                <c:ptCount val="1"/>
                <c:pt idx="0">
                  <c:v>MPH</c:v>
                </c:pt>
              </c:strCache>
            </c:strRef>
          </c:tx>
          <c:invertIfNegative val="0"/>
          <c:cat>
            <c:strRef>
              <c:f>Sheet1!$Z$302:$AF$302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Sheet1!$Z$303:$AF$303</c:f>
              <c:numCache>
                <c:formatCode>General</c:formatCode>
                <c:ptCount val="7"/>
                <c:pt idx="0">
                  <c:v>35</c:v>
                </c:pt>
                <c:pt idx="1">
                  <c:v>33</c:v>
                </c:pt>
                <c:pt idx="2">
                  <c:v>38</c:v>
                </c:pt>
                <c:pt idx="4">
                  <c:v>26</c:v>
                </c:pt>
                <c:pt idx="5">
                  <c:v>22</c:v>
                </c:pt>
                <c:pt idx="6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133504"/>
        <c:axId val="34135040"/>
        <c:axId val="0"/>
      </c:bar3DChart>
      <c:catAx>
        <c:axId val="3413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34135040"/>
        <c:crosses val="autoZero"/>
        <c:auto val="1"/>
        <c:lblAlgn val="ctr"/>
        <c:lblOffset val="100"/>
        <c:noMultiLvlLbl val="0"/>
      </c:catAx>
      <c:valAx>
        <c:axId val="341350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Miles</a:t>
                </a:r>
                <a:r>
                  <a:rPr lang="en-US" baseline="0"/>
                  <a:t> /Hour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1335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Sheet1!$X$324:$Y$324</c:f>
              <c:strCache>
                <c:ptCount val="1"/>
                <c:pt idx="0">
                  <c:v>Travel Lanes</c:v>
                </c:pt>
              </c:strCache>
            </c:strRef>
          </c:tx>
          <c:invertIfNegative val="0"/>
          <c:cat>
            <c:strRef>
              <c:f>Sheet1!$Z$323:$AE$323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Sheet1!$Z$324:$AE$324</c:f>
              <c:numCache>
                <c:formatCode>General</c:formatCode>
                <c:ptCount val="6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169984"/>
        <c:axId val="34171520"/>
        <c:axId val="0"/>
      </c:bar3DChart>
      <c:catAx>
        <c:axId val="3416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34171520"/>
        <c:crosses val="autoZero"/>
        <c:auto val="1"/>
        <c:lblAlgn val="ctr"/>
        <c:lblOffset val="100"/>
        <c:noMultiLvlLbl val="0"/>
      </c:catAx>
      <c:valAx>
        <c:axId val="341715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Lanes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1699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Trucks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Sheet1!$B$303</c:f>
              <c:strCache>
                <c:ptCount val="1"/>
                <c:pt idx="0">
                  <c:v>% Trucks</c:v>
                </c:pt>
              </c:strCache>
            </c:strRef>
          </c:tx>
          <c:invertIfNegative val="0"/>
          <c:cat>
            <c:strRef>
              <c:f>Sheet1!$C$302:$I$302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Sheet1!$C$303:$I$303</c:f>
              <c:numCache>
                <c:formatCode>0.0%</c:formatCode>
                <c:ptCount val="7"/>
                <c:pt idx="0">
                  <c:v>1.55E-2</c:v>
                </c:pt>
                <c:pt idx="1">
                  <c:v>9.7000000000000003E-3</c:v>
                </c:pt>
                <c:pt idx="2">
                  <c:v>1.11E-2</c:v>
                </c:pt>
                <c:pt idx="4">
                  <c:v>2.8999999999999998E-3</c:v>
                </c:pt>
                <c:pt idx="5">
                  <c:v>1.0699999999999999E-2</c:v>
                </c:pt>
                <c:pt idx="6">
                  <c:v>9.4999999999999998E-3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194176"/>
        <c:axId val="34195712"/>
        <c:axId val="0"/>
      </c:bar3DChart>
      <c:catAx>
        <c:axId val="34194176"/>
        <c:scaling>
          <c:orientation val="minMax"/>
        </c:scaling>
        <c:delete val="1"/>
        <c:axPos val="b"/>
        <c:majorTickMark val="out"/>
        <c:minorTickMark val="none"/>
        <c:tickLblPos val="none"/>
        <c:crossAx val="34195712"/>
        <c:crosses val="autoZero"/>
        <c:auto val="1"/>
        <c:lblAlgn val="ctr"/>
        <c:lblOffset val="100"/>
        <c:noMultiLvlLbl val="0"/>
      </c:catAx>
      <c:valAx>
        <c:axId val="34195712"/>
        <c:scaling>
          <c:orientation val="minMax"/>
          <c:max val="2.5000000000000012E-2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</a:t>
                </a:r>
                <a:endParaRPr lang="en-US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341941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</a:t>
            </a:r>
            <a:r>
              <a:rPr lang="en-US" baseline="0"/>
              <a:t> Occupancy Rate (</a:t>
            </a:r>
            <a:r>
              <a:rPr lang="en-US"/>
              <a:t>VOR)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Sheet1!$B$347</c:f>
              <c:strCache>
                <c:ptCount val="1"/>
                <c:pt idx="0">
                  <c:v>VOR</c:v>
                </c:pt>
              </c:strCache>
            </c:strRef>
          </c:tx>
          <c:invertIfNegative val="0"/>
          <c:cat>
            <c:strRef>
              <c:f>Sheet1!$C$346:$I$346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Sheet1!$C$347:$I$347</c:f>
              <c:numCache>
                <c:formatCode>0.00</c:formatCode>
                <c:ptCount val="7"/>
                <c:pt idx="0">
                  <c:v>1.17</c:v>
                </c:pt>
                <c:pt idx="1">
                  <c:v>1.2</c:v>
                </c:pt>
                <c:pt idx="2">
                  <c:v>1.17</c:v>
                </c:pt>
                <c:pt idx="4">
                  <c:v>1.23</c:v>
                </c:pt>
                <c:pt idx="5">
                  <c:v>1.2</c:v>
                </c:pt>
                <c:pt idx="6">
                  <c:v>1.18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214272"/>
        <c:axId val="34215808"/>
        <c:axId val="0"/>
      </c:bar3DChart>
      <c:catAx>
        <c:axId val="34214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34215808"/>
        <c:crosses val="autoZero"/>
        <c:auto val="1"/>
        <c:lblAlgn val="ctr"/>
        <c:lblOffset val="100"/>
        <c:noMultiLvlLbl val="0"/>
      </c:catAx>
      <c:valAx>
        <c:axId val="34215808"/>
        <c:scaling>
          <c:orientation val="minMax"/>
          <c:max val="1.5"/>
          <c:min val="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Persons/</a:t>
                </a:r>
              </a:p>
              <a:p>
                <a:pPr>
                  <a:defRPr/>
                </a:pPr>
                <a:r>
                  <a:rPr lang="en-US"/>
                  <a:t>Vehicle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342142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Public</a:t>
            </a:r>
            <a:r>
              <a:rPr lang="en-US" baseline="0"/>
              <a:t> Transport Service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Sheet1!$A$323:$B$323</c:f>
              <c:strCache>
                <c:ptCount val="1"/>
                <c:pt idx="0">
                  <c:v>Transit On</c:v>
                </c:pt>
              </c:strCache>
            </c:strRef>
          </c:tx>
          <c:invertIfNegative val="0"/>
          <c:cat>
            <c:strRef>
              <c:f>Sheet1!$C$322:$I$322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Sheet1!$C$323:$I$323</c:f>
              <c:numCache>
                <c:formatCode>General</c:formatCode>
                <c:ptCount val="7"/>
                <c:pt idx="0">
                  <c:v>916</c:v>
                </c:pt>
                <c:pt idx="1">
                  <c:v>485</c:v>
                </c:pt>
                <c:pt idx="2">
                  <c:v>353</c:v>
                </c:pt>
                <c:pt idx="4">
                  <c:v>145</c:v>
                </c:pt>
                <c:pt idx="5">
                  <c:v>74</c:v>
                </c:pt>
                <c:pt idx="6">
                  <c:v>29</c:v>
                </c:pt>
              </c:numCache>
            </c:numRef>
          </c:val>
        </c:ser>
        <c:ser>
          <c:idx val="1"/>
          <c:order val="1"/>
          <c:tx>
            <c:strRef>
              <c:f>Sheet1!$A$324:$B$324</c:f>
              <c:strCache>
                <c:ptCount val="1"/>
                <c:pt idx="0">
                  <c:v>Transit Adjacent</c:v>
                </c:pt>
              </c:strCache>
            </c:strRef>
          </c:tx>
          <c:invertIfNegative val="0"/>
          <c:cat>
            <c:strRef>
              <c:f>Sheet1!$C$322:$I$322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Sheet1!$C$324:$I$324</c:f>
              <c:numCache>
                <c:formatCode>#,##0</c:formatCode>
                <c:ptCount val="7"/>
                <c:pt idx="0">
                  <c:v>1002</c:v>
                </c:pt>
                <c:pt idx="1">
                  <c:v>1101</c:v>
                </c:pt>
                <c:pt idx="2">
                  <c:v>703</c:v>
                </c:pt>
                <c:pt idx="4">
                  <c:v>499</c:v>
                </c:pt>
                <c:pt idx="5">
                  <c:v>455</c:v>
                </c:pt>
                <c:pt idx="6">
                  <c:v>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230656"/>
        <c:axId val="34232192"/>
        <c:axId val="0"/>
      </c:bar3DChart>
      <c:catAx>
        <c:axId val="34230656"/>
        <c:scaling>
          <c:orientation val="minMax"/>
        </c:scaling>
        <c:delete val="0"/>
        <c:axPos val="b"/>
        <c:majorTickMark val="out"/>
        <c:minorTickMark val="none"/>
        <c:tickLblPos val="nextTo"/>
        <c:crossAx val="34232192"/>
        <c:crosses val="autoZero"/>
        <c:auto val="1"/>
        <c:lblAlgn val="ctr"/>
        <c:lblOffset val="100"/>
        <c:noMultiLvlLbl val="0"/>
      </c:catAx>
      <c:valAx>
        <c:axId val="34232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 Buses</a:t>
                </a:r>
                <a:r>
                  <a:rPr lang="en-US" baseline="0"/>
                  <a:t> or Trains</a:t>
                </a:r>
                <a:r>
                  <a:rPr lang="en-US"/>
                  <a:t>/</a:t>
                </a:r>
              </a:p>
              <a:p>
                <a:pPr>
                  <a:defRPr/>
                </a:pPr>
                <a:r>
                  <a:rPr lang="en-US"/>
                  <a:t>Weekday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2306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Sheet1!$B$362:$C$362</c:f>
              <c:strCache>
                <c:ptCount val="1"/>
                <c:pt idx="0">
                  <c:v>Regional Rail</c:v>
                </c:pt>
              </c:strCache>
            </c:strRef>
          </c:tx>
          <c:invertIfNegative val="0"/>
          <c:cat>
            <c:strRef>
              <c:f>Sheet1!$D$361:$J$361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Sheet1!$D$362:$J$362</c:f>
              <c:numCache>
                <c:formatCode>General</c:formatCode>
                <c:ptCount val="7"/>
                <c:pt idx="0">
                  <c:v>98</c:v>
                </c:pt>
                <c:pt idx="1">
                  <c:v>0</c:v>
                </c:pt>
                <c:pt idx="2">
                  <c:v>131</c:v>
                </c:pt>
                <c:pt idx="4">
                  <c:v>86</c:v>
                </c:pt>
                <c:pt idx="5">
                  <c:v>60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258944"/>
        <c:axId val="34260480"/>
        <c:axId val="0"/>
      </c:bar3DChart>
      <c:catAx>
        <c:axId val="34258944"/>
        <c:scaling>
          <c:orientation val="minMax"/>
        </c:scaling>
        <c:delete val="0"/>
        <c:axPos val="b"/>
        <c:majorTickMark val="out"/>
        <c:minorTickMark val="none"/>
        <c:tickLblPos val="nextTo"/>
        <c:crossAx val="34260480"/>
        <c:crosses val="autoZero"/>
        <c:auto val="1"/>
        <c:lblAlgn val="ctr"/>
        <c:lblOffset val="100"/>
        <c:noMultiLvlLbl val="0"/>
      </c:catAx>
      <c:valAx>
        <c:axId val="34260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Trains</a:t>
                </a:r>
                <a:r>
                  <a:rPr lang="en-US"/>
                  <a:t>/</a:t>
                </a:r>
              </a:p>
              <a:p>
                <a:pPr>
                  <a:defRPr/>
                </a:pPr>
                <a:r>
                  <a:rPr lang="en-US"/>
                  <a:t>Weekday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2589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Sheet1!$C$371:$D$371</c:f>
              <c:strCache>
                <c:ptCount val="1"/>
                <c:pt idx="0">
                  <c:v>Transit Stops</c:v>
                </c:pt>
              </c:strCache>
            </c:strRef>
          </c:tx>
          <c:invertIfNegative val="0"/>
          <c:cat>
            <c:strRef>
              <c:f>Sheet1!$E$370:$K$370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Sheet1!$E$371:$K$371</c:f>
              <c:numCache>
                <c:formatCode>General</c:formatCode>
                <c:ptCount val="7"/>
                <c:pt idx="0">
                  <c:v>7.1</c:v>
                </c:pt>
                <c:pt idx="1">
                  <c:v>10.6</c:v>
                </c:pt>
                <c:pt idx="2">
                  <c:v>11.6</c:v>
                </c:pt>
                <c:pt idx="4">
                  <c:v>5.8</c:v>
                </c:pt>
                <c:pt idx="5">
                  <c:v>9.6999999999999993</c:v>
                </c:pt>
                <c:pt idx="6">
                  <c:v>11.4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274688"/>
        <c:axId val="34280576"/>
        <c:axId val="0"/>
      </c:bar3DChart>
      <c:catAx>
        <c:axId val="3427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34280576"/>
        <c:crosses val="autoZero"/>
        <c:auto val="1"/>
        <c:lblAlgn val="ctr"/>
        <c:lblOffset val="100"/>
        <c:noMultiLvlLbl val="0"/>
      </c:catAx>
      <c:valAx>
        <c:axId val="342805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Stops/Mile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2746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Residents</a:t>
            </a:r>
            <a:r>
              <a:rPr lang="en-US" baseline="0"/>
              <a:t> and Jobs</a:t>
            </a:r>
            <a:endParaRPr lang="en-US"/>
          </a:p>
        </c:rich>
      </c:tx>
      <c:layout>
        <c:manualLayout>
          <c:xMode val="edge"/>
          <c:yMode val="edge"/>
          <c:x val="0.42358409632764693"/>
          <c:y val="4.6267084211922334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Sheet1!$B$391:$C$391</c:f>
              <c:strCache>
                <c:ptCount val="1"/>
                <c:pt idx="0">
                  <c:v>Population</c:v>
                </c:pt>
              </c:strCache>
            </c:strRef>
          </c:tx>
          <c:invertIfNegative val="0"/>
          <c:cat>
            <c:strRef>
              <c:f>Sheet1!$D$390:$J$390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Sheet1!$D$391:$J$391</c:f>
              <c:numCache>
                <c:formatCode>#,##0</c:formatCode>
                <c:ptCount val="7"/>
                <c:pt idx="0">
                  <c:v>5184</c:v>
                </c:pt>
                <c:pt idx="1">
                  <c:v>10081</c:v>
                </c:pt>
                <c:pt idx="2">
                  <c:v>3069</c:v>
                </c:pt>
                <c:pt idx="4">
                  <c:v>3476</c:v>
                </c:pt>
                <c:pt idx="5">
                  <c:v>2742</c:v>
                </c:pt>
                <c:pt idx="6">
                  <c:v>3057</c:v>
                </c:pt>
              </c:numCache>
            </c:numRef>
          </c:val>
        </c:ser>
        <c:ser>
          <c:idx val="1"/>
          <c:order val="1"/>
          <c:tx>
            <c:strRef>
              <c:f>Sheet1!$B$392:$C$392</c:f>
              <c:strCache>
                <c:ptCount val="1"/>
                <c:pt idx="0">
                  <c:v>Employment</c:v>
                </c:pt>
              </c:strCache>
            </c:strRef>
          </c:tx>
          <c:invertIfNegative val="0"/>
          <c:cat>
            <c:strRef>
              <c:f>Sheet1!$D$390:$J$390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Sheet1!$D$392:$J$392</c:f>
              <c:numCache>
                <c:formatCode>#,##0</c:formatCode>
                <c:ptCount val="7"/>
                <c:pt idx="0">
                  <c:v>12495</c:v>
                </c:pt>
                <c:pt idx="1">
                  <c:v>4609</c:v>
                </c:pt>
                <c:pt idx="2">
                  <c:v>3196</c:v>
                </c:pt>
                <c:pt idx="4">
                  <c:v>3806</c:v>
                </c:pt>
                <c:pt idx="5">
                  <c:v>4643</c:v>
                </c:pt>
                <c:pt idx="6">
                  <c:v>1682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295808"/>
        <c:axId val="34297344"/>
        <c:axId val="0"/>
      </c:bar3DChart>
      <c:catAx>
        <c:axId val="3429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34297344"/>
        <c:crosses val="autoZero"/>
        <c:auto val="1"/>
        <c:lblAlgn val="ctr"/>
        <c:lblOffset val="100"/>
        <c:noMultiLvlLbl val="0"/>
      </c:catAx>
      <c:valAx>
        <c:axId val="342973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Employment</a:t>
                </a:r>
                <a:r>
                  <a:rPr lang="en-US" baseline="0"/>
                  <a:t> &amp; Population</a:t>
                </a:r>
                <a:endParaRPr lang="en-US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42958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Crashes</a:t>
            </a:r>
            <a:r>
              <a:rPr lang="en-US" baseline="0"/>
              <a:t> 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Sheet1!$C$413</c:f>
              <c:strCache>
                <c:ptCount val="1"/>
                <c:pt idx="0">
                  <c:v>Crashes</c:v>
                </c:pt>
              </c:strCache>
            </c:strRef>
          </c:tx>
          <c:invertIfNegative val="0"/>
          <c:cat>
            <c:strRef>
              <c:f>Sheet1!$P$412:$V$412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Sheet1!$D$413:$J$413</c:f>
              <c:numCache>
                <c:formatCode>0.0</c:formatCode>
                <c:ptCount val="7"/>
                <c:pt idx="0">
                  <c:v>13.865545402867074</c:v>
                </c:pt>
                <c:pt idx="1">
                  <c:v>33.375957115992293</c:v>
                </c:pt>
                <c:pt idx="2">
                  <c:v>7.3871404683351019</c:v>
                </c:pt>
                <c:pt idx="4">
                  <c:v>25.452487190577674</c:v>
                </c:pt>
                <c:pt idx="5">
                  <c:v>9.6774187855787801</c:v>
                </c:pt>
                <c:pt idx="6">
                  <c:v>26.218485852694108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15264"/>
        <c:axId val="34317056"/>
        <c:axId val="0"/>
      </c:bar3DChart>
      <c:catAx>
        <c:axId val="3431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34317056"/>
        <c:crosses val="autoZero"/>
        <c:auto val="1"/>
        <c:lblAlgn val="ctr"/>
        <c:lblOffset val="100"/>
        <c:noMultiLvlLbl val="0"/>
      </c:catAx>
      <c:valAx>
        <c:axId val="343170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Crashes/Mile</a:t>
                </a:r>
              </a:p>
            </c:rich>
          </c:tx>
          <c:layout>
            <c:manualLayout>
              <c:xMode val="edge"/>
              <c:yMode val="edge"/>
              <c:x val="3.3005905511811193E-2"/>
              <c:y val="0.44379678622275531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343152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Crash Rate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Sheet1!$N$413:$O$413</c:f>
              <c:strCache>
                <c:ptCount val="1"/>
                <c:pt idx="0">
                  <c:v>Crash Rate</c:v>
                </c:pt>
              </c:strCache>
            </c:strRef>
          </c:tx>
          <c:invertIfNegative val="0"/>
          <c:cat>
            <c:strRef>
              <c:f>Sheet1!$P$412:$V$412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Sheet1!$P$413:$V$413</c:f>
              <c:numCache>
                <c:formatCode>0.00</c:formatCode>
                <c:ptCount val="7"/>
                <c:pt idx="0">
                  <c:v>0.89874196431494391</c:v>
                </c:pt>
                <c:pt idx="1">
                  <c:v>2.2677445748267182</c:v>
                </c:pt>
                <c:pt idx="2">
                  <c:v>1.3191555943875117</c:v>
                </c:pt>
                <c:pt idx="4">
                  <c:v>5.9794748860118698</c:v>
                </c:pt>
                <c:pt idx="5">
                  <c:v>2.7792784865235611</c:v>
                </c:pt>
                <c:pt idx="6">
                  <c:v>3.651925220729161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31264"/>
        <c:axId val="34341248"/>
        <c:axId val="0"/>
      </c:bar3DChart>
      <c:catAx>
        <c:axId val="34331264"/>
        <c:scaling>
          <c:orientation val="minMax"/>
        </c:scaling>
        <c:delete val="0"/>
        <c:axPos val="b"/>
        <c:majorTickMark val="out"/>
        <c:minorTickMark val="none"/>
        <c:tickLblPos val="nextTo"/>
        <c:crossAx val="34341248"/>
        <c:crosses val="autoZero"/>
        <c:auto val="1"/>
        <c:lblAlgn val="ctr"/>
        <c:lblOffset val="100"/>
        <c:noMultiLvlLbl val="0"/>
      </c:catAx>
      <c:valAx>
        <c:axId val="34341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Crashes/Mile/Million</a:t>
                </a:r>
                <a:r>
                  <a:rPr lang="en-US" baseline="0"/>
                  <a:t> Vehicles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3312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Retail</a:t>
            </a:r>
            <a:r>
              <a:rPr lang="en-US" baseline="0"/>
              <a:t> &amp; Restaurant Frontage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Sheet1!$G$54</c:f>
              <c:strCache>
                <c:ptCount val="1"/>
                <c:pt idx="0">
                  <c:v>Retail</c:v>
                </c:pt>
              </c:strCache>
            </c:strRef>
          </c:tx>
          <c:invertIfNegative val="0"/>
          <c:cat>
            <c:strRef>
              <c:f>Sheet1!$H$53:$J$53</c:f>
              <c:strCache>
                <c:ptCount val="3"/>
                <c:pt idx="0">
                  <c:v>KE 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Sheet1!$H$54:$J$54</c:f>
              <c:numCache>
                <c:formatCode>#,##0.0</c:formatCode>
                <c:ptCount val="3"/>
                <c:pt idx="0">
                  <c:v>624.1</c:v>
                </c:pt>
                <c:pt idx="1">
                  <c:v>920.2</c:v>
                </c:pt>
                <c:pt idx="2">
                  <c:v>1582.8</c:v>
                </c:pt>
              </c:numCache>
            </c:numRef>
          </c:val>
        </c:ser>
        <c:ser>
          <c:idx val="1"/>
          <c:order val="1"/>
          <c:tx>
            <c:strRef>
              <c:f>Sheet1!$G$55</c:f>
              <c:strCache>
                <c:ptCount val="1"/>
                <c:pt idx="0">
                  <c:v>Restaurant</c:v>
                </c:pt>
              </c:strCache>
            </c:strRef>
          </c:tx>
          <c:invertIfNegative val="0"/>
          <c:cat>
            <c:strRef>
              <c:f>Sheet1!$H$53:$J$53</c:f>
              <c:strCache>
                <c:ptCount val="3"/>
                <c:pt idx="0">
                  <c:v>KE 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Sheet1!$H$55:$J$55</c:f>
              <c:numCache>
                <c:formatCode>#,##0.0</c:formatCode>
                <c:ptCount val="3"/>
                <c:pt idx="0">
                  <c:v>1132</c:v>
                </c:pt>
                <c:pt idx="1">
                  <c:v>1601.5</c:v>
                </c:pt>
                <c:pt idx="2">
                  <c:v>572.79999999999995</c:v>
                </c:pt>
              </c:numCache>
            </c:numRef>
          </c:val>
        </c:ser>
        <c:ser>
          <c:idx val="2"/>
          <c:order val="2"/>
          <c:tx>
            <c:strRef>
              <c:f>Sheet1!$G$56</c:f>
              <c:strCache>
                <c:ptCount val="1"/>
              </c:strCache>
            </c:strRef>
          </c:tx>
          <c:invertIfNegative val="0"/>
          <c:cat>
            <c:strRef>
              <c:f>Sheet1!$H$53:$J$53</c:f>
              <c:strCache>
                <c:ptCount val="3"/>
                <c:pt idx="0">
                  <c:v>KE 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Sheet1!$H$56:$J$56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92160"/>
        <c:axId val="79694080"/>
        <c:axId val="0"/>
      </c:bar3DChart>
      <c:catAx>
        <c:axId val="79692160"/>
        <c:scaling>
          <c:orientation val="minMax"/>
        </c:scaling>
        <c:delete val="0"/>
        <c:axPos val="b"/>
        <c:majorTickMark val="out"/>
        <c:minorTickMark val="none"/>
        <c:tickLblPos val="nextTo"/>
        <c:crossAx val="79694080"/>
        <c:crosses val="autoZero"/>
        <c:auto val="1"/>
        <c:lblAlgn val="ctr"/>
        <c:lblOffset val="100"/>
        <c:noMultiLvlLbl val="0"/>
      </c:catAx>
      <c:valAx>
        <c:axId val="7969408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Feet/Mile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7969216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1229308836395453"/>
          <c:y val="0.36516477107028544"/>
          <c:w val="0.1710402449693795"/>
          <c:h val="0.167434383202100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</a:t>
            </a:r>
            <a:r>
              <a:rPr lang="en-US" baseline="0"/>
              <a:t>  Casualties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Sheet1!$D$433:$E$433</c:f>
              <c:strCache>
                <c:ptCount val="1"/>
                <c:pt idx="0">
                  <c:v>Injuries</c:v>
                </c:pt>
              </c:strCache>
            </c:strRef>
          </c:tx>
          <c:invertIfNegative val="0"/>
          <c:cat>
            <c:strRef>
              <c:f>Sheet1!$F$432:$L$432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Sheet1!$F$433:$L$433</c:f>
              <c:numCache>
                <c:formatCode>0.00</c:formatCode>
                <c:ptCount val="7"/>
                <c:pt idx="0">
                  <c:v>9.7689069883836215</c:v>
                </c:pt>
                <c:pt idx="1">
                  <c:v>36.061378952911213</c:v>
                </c:pt>
                <c:pt idx="2">
                  <c:v>9.0287272390762361</c:v>
                </c:pt>
                <c:pt idx="4">
                  <c:v>7.8054294051104867</c:v>
                </c:pt>
                <c:pt idx="5">
                  <c:v>2.2770397142538306</c:v>
                </c:pt>
                <c:pt idx="6">
                  <c:v>12.605041275333706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59552"/>
        <c:axId val="34365440"/>
        <c:axId val="0"/>
      </c:bar3DChart>
      <c:catAx>
        <c:axId val="34359552"/>
        <c:scaling>
          <c:orientation val="minMax"/>
        </c:scaling>
        <c:delete val="0"/>
        <c:axPos val="b"/>
        <c:majorTickMark val="out"/>
        <c:minorTickMark val="none"/>
        <c:tickLblPos val="nextTo"/>
        <c:crossAx val="34365440"/>
        <c:crosses val="autoZero"/>
        <c:auto val="1"/>
        <c:lblAlgn val="ctr"/>
        <c:lblOffset val="100"/>
        <c:noMultiLvlLbl val="0"/>
      </c:catAx>
      <c:valAx>
        <c:axId val="343654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Casualities/</a:t>
                </a:r>
              </a:p>
              <a:p>
                <a:pPr>
                  <a:defRPr/>
                </a:pPr>
                <a:r>
                  <a:rPr lang="en-US" baseline="0"/>
                  <a:t>Mile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3595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</a:t>
            </a:r>
            <a:r>
              <a:rPr lang="en-US" baseline="0"/>
              <a:t> Casualty </a:t>
            </a:r>
            <a:r>
              <a:rPr lang="en-US"/>
              <a:t>Rate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Sheet1!$O$433:$P$433</c:f>
              <c:strCache>
                <c:ptCount val="1"/>
                <c:pt idx="0">
                  <c:v>Crash Rate</c:v>
                </c:pt>
              </c:strCache>
            </c:strRef>
          </c:tx>
          <c:invertIfNegative val="0"/>
          <c:cat>
            <c:strRef>
              <c:f>Sheet1!$Q$432:$W$432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Sheet1!$Q$433:$W$433</c:f>
              <c:numCache>
                <c:formatCode>0.00</c:formatCode>
                <c:ptCount val="7"/>
                <c:pt idx="0">
                  <c:v>0.63320456576734685</c:v>
                </c:pt>
                <c:pt idx="1">
                  <c:v>2.450206781996684</c:v>
                </c:pt>
                <c:pt idx="2">
                  <c:v>1.6123012820291811</c:v>
                </c:pt>
                <c:pt idx="4">
                  <c:v>1.8337056317103066</c:v>
                </c:pt>
                <c:pt idx="5">
                  <c:v>0.65394787918201436</c:v>
                </c:pt>
                <c:pt idx="6">
                  <c:v>1.755733279196712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80032"/>
        <c:axId val="34381824"/>
        <c:axId val="0"/>
      </c:bar3DChart>
      <c:catAx>
        <c:axId val="34380032"/>
        <c:scaling>
          <c:orientation val="minMax"/>
        </c:scaling>
        <c:delete val="0"/>
        <c:axPos val="b"/>
        <c:majorTickMark val="out"/>
        <c:minorTickMark val="none"/>
        <c:tickLblPos val="nextTo"/>
        <c:crossAx val="34381824"/>
        <c:crosses val="autoZero"/>
        <c:auto val="1"/>
        <c:lblAlgn val="ctr"/>
        <c:lblOffset val="100"/>
        <c:noMultiLvlLbl val="0"/>
      </c:catAx>
      <c:valAx>
        <c:axId val="343818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Casualities/Mile/</a:t>
                </a:r>
              </a:p>
              <a:p>
                <a:pPr>
                  <a:defRPr/>
                </a:pPr>
                <a:r>
                  <a:rPr lang="en-US" baseline="0"/>
                  <a:t>Million Vehicles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3800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</a:t>
            </a:r>
            <a:r>
              <a:rPr lang="en-US" baseline="0"/>
              <a:t>l </a:t>
            </a:r>
            <a:r>
              <a:rPr lang="en-US"/>
              <a:t>Bicycle</a:t>
            </a:r>
            <a:r>
              <a:rPr lang="en-US" baseline="0"/>
              <a:t> &amp; </a:t>
            </a:r>
          </a:p>
          <a:p>
            <a:pPr>
              <a:defRPr/>
            </a:pPr>
            <a:r>
              <a:rPr lang="en-US" baseline="0"/>
              <a:t>Pedestrian  Crashes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Sheet1!$D$453:$E$453</c:f>
              <c:strCache>
                <c:ptCount val="1"/>
                <c:pt idx="0">
                  <c:v>Bike Crashes</c:v>
                </c:pt>
              </c:strCache>
            </c:strRef>
          </c:tx>
          <c:invertIfNegative val="0"/>
          <c:cat>
            <c:strRef>
              <c:f>Sheet1!$F$452:$L$452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Sheet1!$F$453:$L$453</c:f>
              <c:numCache>
                <c:formatCode>0.00</c:formatCode>
                <c:ptCount val="7"/>
                <c:pt idx="0">
                  <c:v>2.8361342869500832</c:v>
                </c:pt>
                <c:pt idx="1">
                  <c:v>0.3836316909884171</c:v>
                </c:pt>
                <c:pt idx="2">
                  <c:v>0.8207933853705669</c:v>
                </c:pt>
                <c:pt idx="4">
                  <c:v>2.0361989752462137</c:v>
                </c:pt>
                <c:pt idx="5">
                  <c:v>1.1385198571269153</c:v>
                </c:pt>
                <c:pt idx="6">
                  <c:v>3.0252099060800894</c:v>
                </c:pt>
              </c:numCache>
            </c:numRef>
          </c:val>
        </c:ser>
        <c:ser>
          <c:idx val="1"/>
          <c:order val="1"/>
          <c:tx>
            <c:strRef>
              <c:f>Sheet1!$D$454:$E$454</c:f>
              <c:strCache>
                <c:ptCount val="1"/>
                <c:pt idx="0">
                  <c:v>Ped Crashes</c:v>
                </c:pt>
              </c:strCache>
            </c:strRef>
          </c:tx>
          <c:invertIfNegative val="0"/>
          <c:cat>
            <c:strRef>
              <c:f>Sheet1!$F$452:$L$452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Sheet1!$F$454:$L$454</c:f>
              <c:numCache>
                <c:formatCode>0.00</c:formatCode>
                <c:ptCount val="7"/>
                <c:pt idx="0">
                  <c:v>0.31512603188334259</c:v>
                </c:pt>
                <c:pt idx="1">
                  <c:v>6.5217387468030905</c:v>
                </c:pt>
                <c:pt idx="2">
                  <c:v>1.2311900780558502</c:v>
                </c:pt>
                <c:pt idx="4">
                  <c:v>2.3755654711205829</c:v>
                </c:pt>
                <c:pt idx="5">
                  <c:v>0</c:v>
                </c:pt>
                <c:pt idx="6">
                  <c:v>2.016806604053393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396800"/>
        <c:axId val="34402688"/>
        <c:axId val="0"/>
      </c:bar3DChart>
      <c:catAx>
        <c:axId val="34396800"/>
        <c:scaling>
          <c:orientation val="minMax"/>
        </c:scaling>
        <c:delete val="0"/>
        <c:axPos val="b"/>
        <c:majorTickMark val="out"/>
        <c:minorTickMark val="none"/>
        <c:tickLblPos val="nextTo"/>
        <c:crossAx val="34402688"/>
        <c:crosses val="autoZero"/>
        <c:auto val="1"/>
        <c:lblAlgn val="ctr"/>
        <c:lblOffset val="100"/>
        <c:noMultiLvlLbl val="0"/>
      </c:catAx>
      <c:valAx>
        <c:axId val="344026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Crashes/Mile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3968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Bicycle &amp; Pedestrian </a:t>
            </a:r>
          </a:p>
          <a:p>
            <a:pPr>
              <a:defRPr/>
            </a:pPr>
            <a:r>
              <a:rPr lang="en-US" baseline="0"/>
              <a:t>Crash Rate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5006110865773"/>
          <c:y val="0.2963523322253529"/>
          <c:w val="0.51403110451406531"/>
          <c:h val="0.4581661767941793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Sheet1!$N$453:$P$453</c:f>
              <c:strCache>
                <c:ptCount val="1"/>
                <c:pt idx="0">
                  <c:v>Bike Crash Rate</c:v>
                </c:pt>
              </c:strCache>
            </c:strRef>
          </c:tx>
          <c:invertIfNegative val="0"/>
          <c:cat>
            <c:strRef>
              <c:f>Sheet1!$Q$452:$W$452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Sheet1!$Q$453:$W$453</c:f>
              <c:numCache>
                <c:formatCode>0.00</c:formatCode>
                <c:ptCount val="7"/>
                <c:pt idx="0">
                  <c:v>0.18383358360987487</c:v>
                </c:pt>
                <c:pt idx="1">
                  <c:v>2.6066029595709399E-2</c:v>
                </c:pt>
                <c:pt idx="2">
                  <c:v>0.14657284382083463</c:v>
                </c:pt>
                <c:pt idx="4">
                  <c:v>0.47835799088094949</c:v>
                </c:pt>
                <c:pt idx="5">
                  <c:v>0.32697393959100718</c:v>
                </c:pt>
                <c:pt idx="6">
                  <c:v>0.42137598700721085</c:v>
                </c:pt>
              </c:numCache>
            </c:numRef>
          </c:val>
        </c:ser>
        <c:ser>
          <c:idx val="1"/>
          <c:order val="1"/>
          <c:tx>
            <c:strRef>
              <c:f>Sheet1!$N$454:$P$454</c:f>
              <c:strCache>
                <c:ptCount val="1"/>
                <c:pt idx="0">
                  <c:v>Ped Crash Rate  </c:v>
                </c:pt>
              </c:strCache>
            </c:strRef>
          </c:tx>
          <c:invertIfNegative val="0"/>
          <c:cat>
            <c:strRef>
              <c:f>Sheet1!$Q$452:$W$452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Sheet1!$Q$454:$W$454</c:f>
              <c:numCache>
                <c:formatCode>0.00</c:formatCode>
                <c:ptCount val="7"/>
                <c:pt idx="0">
                  <c:v>2.0425953734430541E-2</c:v>
                </c:pt>
                <c:pt idx="1">
                  <c:v>0.44312250312705975</c:v>
                </c:pt>
                <c:pt idx="2">
                  <c:v>0.21985926573125195</c:v>
                </c:pt>
                <c:pt idx="4">
                  <c:v>0.55808432269444119</c:v>
                </c:pt>
                <c:pt idx="5">
                  <c:v>0</c:v>
                </c:pt>
                <c:pt idx="6">
                  <c:v>0.2809173246714739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491392"/>
        <c:axId val="34501376"/>
        <c:axId val="0"/>
      </c:bar3DChart>
      <c:catAx>
        <c:axId val="3449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34501376"/>
        <c:crosses val="autoZero"/>
        <c:auto val="1"/>
        <c:lblAlgn val="ctr"/>
        <c:lblOffset val="100"/>
        <c:noMultiLvlLbl val="0"/>
      </c:catAx>
      <c:valAx>
        <c:axId val="345013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Crashes/Mile/</a:t>
                </a:r>
              </a:p>
              <a:p>
                <a:pPr>
                  <a:defRPr/>
                </a:pPr>
                <a:r>
                  <a:rPr lang="en-US"/>
                  <a:t>Million</a:t>
                </a:r>
                <a:r>
                  <a:rPr lang="en-US" baseline="0"/>
                  <a:t> Vehicles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4913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Adjusted</a:t>
            </a:r>
            <a:r>
              <a:rPr lang="en-US" baseline="0"/>
              <a:t> Annual Crash Rate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2175240594925808"/>
          <c:y val="0.19468059682352787"/>
          <c:w val="0.45026290463692026"/>
          <c:h val="0.559837912196003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Sheet1!$O$475:$P$475</c:f>
              <c:strCache>
                <c:ptCount val="1"/>
                <c:pt idx="0">
                  <c:v>Bike Crash Rate</c:v>
                </c:pt>
              </c:strCache>
            </c:strRef>
          </c:tx>
          <c:invertIfNegative val="0"/>
          <c:cat>
            <c:strRef>
              <c:f>Sheet1!$Q$474:$W$474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Sheet1!$Q$475:$W$475</c:f>
              <c:numCache>
                <c:formatCode>0.00</c:formatCode>
                <c:ptCount val="7"/>
                <c:pt idx="0">
                  <c:v>6.7010641363724199E-2</c:v>
                </c:pt>
                <c:pt idx="1">
                  <c:v>9.7535881224919078E-3</c:v>
                </c:pt>
                <c:pt idx="2">
                  <c:v>5.3871895813644398E-2</c:v>
                </c:pt>
                <c:pt idx="4">
                  <c:v>0.17526109335607315</c:v>
                </c:pt>
                <c:pt idx="5">
                  <c:v>0.11323253652225385</c:v>
                </c:pt>
                <c:pt idx="6">
                  <c:v>0.15737363461766887</c:v>
                </c:pt>
              </c:numCache>
            </c:numRef>
          </c:val>
        </c:ser>
        <c:ser>
          <c:idx val="1"/>
          <c:order val="1"/>
          <c:tx>
            <c:strRef>
              <c:f>Sheet1!$O$476:$P$476</c:f>
              <c:strCache>
                <c:ptCount val="1"/>
                <c:pt idx="0">
                  <c:v>Ped Crash Rate</c:v>
                </c:pt>
              </c:strCache>
            </c:strRef>
          </c:tx>
          <c:invertIfNegative val="0"/>
          <c:cat>
            <c:strRef>
              <c:f>Sheet1!$Q$474:$W$474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Sheet1!$Q$476:$W$476</c:f>
              <c:numCache>
                <c:formatCode>0.00</c:formatCode>
                <c:ptCount val="7"/>
                <c:pt idx="0">
                  <c:v>6.5171107983520759E-3</c:v>
                </c:pt>
                <c:pt idx="1">
                  <c:v>0.1512730443320541</c:v>
                </c:pt>
                <c:pt idx="2">
                  <c:v>7.6159124632856762E-2</c:v>
                </c:pt>
                <c:pt idx="4">
                  <c:v>0.12386872722719439</c:v>
                </c:pt>
                <c:pt idx="5">
                  <c:v>0</c:v>
                </c:pt>
                <c:pt idx="6">
                  <c:v>9.4984063889139478E-2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16352"/>
        <c:axId val="34530432"/>
        <c:axId val="0"/>
      </c:bar3DChart>
      <c:catAx>
        <c:axId val="3451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4530432"/>
        <c:crosses val="autoZero"/>
        <c:auto val="1"/>
        <c:lblAlgn val="ctr"/>
        <c:lblOffset val="100"/>
        <c:noMultiLvlLbl val="0"/>
      </c:catAx>
      <c:valAx>
        <c:axId val="34530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Crashes/Mile/</a:t>
                </a:r>
              </a:p>
              <a:p>
                <a:pPr>
                  <a:defRPr/>
                </a:pPr>
                <a:r>
                  <a:rPr lang="en-US"/>
                  <a:t>(Motor</a:t>
                </a:r>
                <a:r>
                  <a:rPr lang="en-US" baseline="0"/>
                  <a:t> Vehicles + Bikes or Peds /Min.)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5163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Casualties per Crash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Sheet1!$Y$433:$Z$433</c:f>
              <c:strCache>
                <c:ptCount val="1"/>
                <c:pt idx="0">
                  <c:v>Casualties/Crash</c:v>
                </c:pt>
              </c:strCache>
            </c:strRef>
          </c:tx>
          <c:invertIfNegative val="0"/>
          <c:cat>
            <c:strRef>
              <c:f>Sheet1!$AA$432:$AG$432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Sheet1!$AA$433:$AG$433</c:f>
              <c:numCache>
                <c:formatCode>0.00</c:formatCode>
                <c:ptCount val="7"/>
                <c:pt idx="0">
                  <c:v>0.70454545454545459</c:v>
                </c:pt>
                <c:pt idx="1">
                  <c:v>1.0804597701149425</c:v>
                </c:pt>
                <c:pt idx="2">
                  <c:v>1.2222222222222223</c:v>
                </c:pt>
                <c:pt idx="4">
                  <c:v>0.30666666666666664</c:v>
                </c:pt>
                <c:pt idx="5">
                  <c:v>0.23529411764705882</c:v>
                </c:pt>
                <c:pt idx="6">
                  <c:v>0.48076923076923078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40544"/>
        <c:axId val="34542336"/>
        <c:axId val="0"/>
      </c:bar3DChart>
      <c:catAx>
        <c:axId val="34540544"/>
        <c:scaling>
          <c:orientation val="minMax"/>
        </c:scaling>
        <c:delete val="0"/>
        <c:axPos val="b"/>
        <c:majorTickMark val="out"/>
        <c:minorTickMark val="none"/>
        <c:tickLblPos val="nextTo"/>
        <c:crossAx val="34542336"/>
        <c:crosses val="autoZero"/>
        <c:auto val="1"/>
        <c:lblAlgn val="ctr"/>
        <c:lblOffset val="100"/>
        <c:noMultiLvlLbl val="0"/>
      </c:catAx>
      <c:valAx>
        <c:axId val="345423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Casualities/</a:t>
                </a:r>
              </a:p>
              <a:p>
                <a:pPr>
                  <a:defRPr/>
                </a:pPr>
                <a:r>
                  <a:rPr lang="en-US"/>
                  <a:t>Crashs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540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69860017497883"/>
          <c:y val="3.2861287638455271E-2"/>
          <c:w val="0.28785826771653616"/>
          <c:h val="0.601501967990463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Sheet1!$J$497:$K$497</c:f>
              <c:strCache>
                <c:ptCount val="1"/>
                <c:pt idx="0">
                  <c:v>Total Pedestrians per Observer Minute</c:v>
                </c:pt>
              </c:strCache>
            </c:strRef>
          </c:tx>
          <c:invertIfNegative val="0"/>
          <c:cat>
            <c:strRef>
              <c:f>Sheet1!$L$496:$R$496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Sheet1!$L$497:$R$497</c:f>
              <c:numCache>
                <c:formatCode>0.00</c:formatCode>
                <c:ptCount val="7"/>
                <c:pt idx="0">
                  <c:v>7.26</c:v>
                </c:pt>
                <c:pt idx="1">
                  <c:v>3.91</c:v>
                </c:pt>
                <c:pt idx="2">
                  <c:v>1.25</c:v>
                </c:pt>
                <c:pt idx="4">
                  <c:v>7.84</c:v>
                </c:pt>
                <c:pt idx="5">
                  <c:v>6.3</c:v>
                </c:pt>
                <c:pt idx="6">
                  <c:v>2.11</c:v>
                </c:pt>
              </c:numCache>
            </c:numRef>
          </c:val>
        </c:ser>
        <c:ser>
          <c:idx val="1"/>
          <c:order val="1"/>
          <c:tx>
            <c:strRef>
              <c:f>Sheet1!$J$498:$K$498</c:f>
              <c:strCache>
                <c:ptCount val="1"/>
                <c:pt idx="0">
                  <c:v>Ped Crashes per year per mile</c:v>
                </c:pt>
              </c:strCache>
            </c:strRef>
          </c:tx>
          <c:invertIfNegative val="0"/>
          <c:cat>
            <c:strRef>
              <c:f>Sheet1!$L$496:$R$496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Sheet1!$L$498:$R$498</c:f>
              <c:numCache>
                <c:formatCode>0.00</c:formatCode>
                <c:ptCount val="7"/>
                <c:pt idx="0">
                  <c:v>0.31512603188334259</c:v>
                </c:pt>
                <c:pt idx="1">
                  <c:v>6.5217387468030905</c:v>
                </c:pt>
                <c:pt idx="2">
                  <c:v>1.2311900780558502</c:v>
                </c:pt>
                <c:pt idx="4">
                  <c:v>2.3755654711205829</c:v>
                </c:pt>
                <c:pt idx="5">
                  <c:v>0</c:v>
                </c:pt>
                <c:pt idx="6">
                  <c:v>2.016806604053393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0640"/>
        <c:axId val="34570624"/>
      </c:barChart>
      <c:catAx>
        <c:axId val="3456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34570624"/>
        <c:crosses val="autoZero"/>
        <c:auto val="1"/>
        <c:lblAlgn val="ctr"/>
        <c:lblOffset val="100"/>
        <c:noMultiLvlLbl val="0"/>
      </c:catAx>
      <c:valAx>
        <c:axId val="345706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45606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Sheet1!$V$502</c:f>
              <c:strCache>
                <c:ptCount val="1"/>
                <c:pt idx="0">
                  <c:v>Ped Hazard Index</c:v>
                </c:pt>
              </c:strCache>
            </c:strRef>
          </c:tx>
          <c:invertIfNegative val="0"/>
          <c:cat>
            <c:strRef>
              <c:f>Sheet1!$W$501:$AB$501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Sheet1!$W$502:$AB$502</c:f>
              <c:numCache>
                <c:formatCode>0.00</c:formatCode>
                <c:ptCount val="6"/>
                <c:pt idx="0">
                  <c:v>4.3405789515611928E-2</c:v>
                </c:pt>
                <c:pt idx="1">
                  <c:v>1.667963873862683</c:v>
                </c:pt>
                <c:pt idx="2">
                  <c:v>0.98495206244468014</c:v>
                </c:pt>
                <c:pt idx="3">
                  <c:v>0.30300579988782944</c:v>
                </c:pt>
                <c:pt idx="4">
                  <c:v>0</c:v>
                </c:pt>
                <c:pt idx="5">
                  <c:v>0.95583251376938061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80736"/>
        <c:axId val="34586624"/>
        <c:axId val="0"/>
      </c:bar3DChart>
      <c:catAx>
        <c:axId val="34580736"/>
        <c:scaling>
          <c:orientation val="minMax"/>
        </c:scaling>
        <c:delete val="0"/>
        <c:axPos val="b"/>
        <c:majorTickMark val="out"/>
        <c:minorTickMark val="none"/>
        <c:tickLblPos val="nextTo"/>
        <c:crossAx val="34586624"/>
        <c:crosses val="autoZero"/>
        <c:auto val="1"/>
        <c:lblAlgn val="ctr"/>
        <c:lblOffset val="100"/>
        <c:noMultiLvlLbl val="0"/>
      </c:catAx>
      <c:valAx>
        <c:axId val="345866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Index</a:t>
                </a:r>
                <a:r>
                  <a:rPr lang="en-US" baseline="0"/>
                  <a:t> #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5807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Shares</a:t>
            </a:r>
            <a:r>
              <a:rPr lang="en-US" baseline="0"/>
              <a:t>, Ped Volume &amp; Crashes</a:t>
            </a:r>
            <a:endParaRPr lang="en-US"/>
          </a:p>
        </c:rich>
      </c:tx>
      <c:layout>
        <c:manualLayout>
          <c:xMode val="edge"/>
          <c:yMode val="edge"/>
          <c:x val="0.31753477690288862"/>
          <c:y val="3.7013667369537782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41513560804967"/>
          <c:y val="5.1368121323224034E-2"/>
          <c:w val="0.42416951006124237"/>
          <c:h val="0.686216634874743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Sheet1!$AH$502:$AJ$502</c:f>
              <c:strCache>
                <c:ptCount val="1"/>
                <c:pt idx="0">
                  <c:v>Share, Ped Volume</c:v>
                </c:pt>
              </c:strCache>
            </c:strRef>
          </c:tx>
          <c:invertIfNegative val="0"/>
          <c:cat>
            <c:strRef>
              <c:f>Sheet1!$AK$501:$AQ$501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Sheet1!$AK$502:$AQ$502</c:f>
              <c:numCache>
                <c:formatCode>0.00</c:formatCode>
                <c:ptCount val="7"/>
                <c:pt idx="0">
                  <c:v>0.25322636902685736</c:v>
                </c:pt>
                <c:pt idx="1">
                  <c:v>0.13637949075688874</c:v>
                </c:pt>
                <c:pt idx="2">
                  <c:v>4.359958144401814E-2</c:v>
                </c:pt>
                <c:pt idx="4">
                  <c:v>0.27345657481688179</c:v>
                </c:pt>
                <c:pt idx="5">
                  <c:v>0.21974189047785142</c:v>
                </c:pt>
                <c:pt idx="6">
                  <c:v>7.3596093477502622E-2</c:v>
                </c:pt>
              </c:numCache>
            </c:numRef>
          </c:val>
        </c:ser>
        <c:ser>
          <c:idx val="1"/>
          <c:order val="1"/>
          <c:tx>
            <c:strRef>
              <c:f>Sheet1!$AH$503:$AJ$503</c:f>
              <c:strCache>
                <c:ptCount val="1"/>
                <c:pt idx="0">
                  <c:v>Share, Ped Crashes</c:v>
                </c:pt>
              </c:strCache>
            </c:strRef>
          </c:tx>
          <c:invertIfNegative val="0"/>
          <c:cat>
            <c:strRef>
              <c:f>Sheet1!$AK$501:$AQ$501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Sheet1!$AK$503:$AQ$503</c:f>
              <c:numCache>
                <c:formatCode>0.00</c:formatCode>
                <c:ptCount val="7"/>
                <c:pt idx="0">
                  <c:v>2.5290147248179413E-2</c:v>
                </c:pt>
                <c:pt idx="1">
                  <c:v>0.52339609087536532</c:v>
                </c:pt>
                <c:pt idx="2">
                  <c:v>9.8808017155677719E-2</c:v>
                </c:pt>
                <c:pt idx="4">
                  <c:v>0.19064880233242945</c:v>
                </c:pt>
                <c:pt idx="5">
                  <c:v>0</c:v>
                </c:pt>
                <c:pt idx="6">
                  <c:v>0.16185694238834827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01600"/>
        <c:axId val="34603392"/>
        <c:axId val="0"/>
      </c:bar3DChart>
      <c:catAx>
        <c:axId val="3460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34603392"/>
        <c:crosses val="autoZero"/>
        <c:auto val="1"/>
        <c:lblAlgn val="ctr"/>
        <c:lblOffset val="100"/>
        <c:noMultiLvlLbl val="0"/>
      </c:catAx>
      <c:valAx>
        <c:axId val="346033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Share of Total, Six Streets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6016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Sheet1!$AU$502:$AV$502</c:f>
              <c:strCache>
                <c:ptCount val="1"/>
                <c:pt idx="0">
                  <c:v>Ped Hazard Index</c:v>
                </c:pt>
              </c:strCache>
            </c:strRef>
          </c:tx>
          <c:invertIfNegative val="0"/>
          <c:cat>
            <c:strRef>
              <c:f>Sheet1!$AW$501:$BB$501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Sheet1!$AW$502:$BB$502</c:f>
              <c:numCache>
                <c:formatCode>0.00</c:formatCode>
                <c:ptCount val="6"/>
                <c:pt idx="0">
                  <c:v>9.9871697190813194E-2</c:v>
                </c:pt>
                <c:pt idx="1">
                  <c:v>3.8377917967766555</c:v>
                </c:pt>
                <c:pt idx="2">
                  <c:v>2.2662606814826241</c:v>
                </c:pt>
                <c:pt idx="3">
                  <c:v>0.69718127077433056</c:v>
                </c:pt>
                <c:pt idx="4">
                  <c:v>0</c:v>
                </c:pt>
                <c:pt idx="5">
                  <c:v>2.1992599707459455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29888"/>
        <c:axId val="34631680"/>
        <c:axId val="0"/>
      </c:bar3DChart>
      <c:catAx>
        <c:axId val="34629888"/>
        <c:scaling>
          <c:orientation val="minMax"/>
        </c:scaling>
        <c:delete val="0"/>
        <c:axPos val="b"/>
        <c:majorTickMark val="out"/>
        <c:minorTickMark val="none"/>
        <c:tickLblPos val="nextTo"/>
        <c:crossAx val="34631680"/>
        <c:crosses val="autoZero"/>
        <c:auto val="1"/>
        <c:lblAlgn val="ctr"/>
        <c:lblOffset val="100"/>
        <c:noMultiLvlLbl val="0"/>
      </c:catAx>
      <c:valAx>
        <c:axId val="346316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Index</a:t>
                </a:r>
                <a:r>
                  <a:rPr lang="en-US" baseline="0"/>
                  <a:t> #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6298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Retail</a:t>
            </a:r>
            <a:r>
              <a:rPr lang="en-US" baseline="0"/>
              <a:t> &amp; Restaurant Frontage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Sheet1!$H$56</c:f>
              <c:strCache>
                <c:ptCount val="1"/>
                <c:pt idx="0">
                  <c:v>Retail</c:v>
                </c:pt>
              </c:strCache>
            </c:strRef>
          </c:tx>
          <c:invertIfNegative val="0"/>
          <c:cat>
            <c:strRef>
              <c:f>Sheet1!$G$57:$G$59</c:f>
              <c:strCache>
                <c:ptCount val="3"/>
                <c:pt idx="0">
                  <c:v>KE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Sheet1!$H$57:$H$59</c:f>
              <c:numCache>
                <c:formatCode>General</c:formatCode>
                <c:ptCount val="3"/>
                <c:pt idx="0">
                  <c:v>624.1</c:v>
                </c:pt>
                <c:pt idx="1">
                  <c:v>920.2</c:v>
                </c:pt>
                <c:pt idx="2">
                  <c:v>1582.8</c:v>
                </c:pt>
              </c:numCache>
            </c:numRef>
          </c:val>
        </c:ser>
        <c:ser>
          <c:idx val="1"/>
          <c:order val="1"/>
          <c:tx>
            <c:strRef>
              <c:f>Sheet1!$I$56</c:f>
              <c:strCache>
                <c:ptCount val="1"/>
                <c:pt idx="0">
                  <c:v>Restaurant</c:v>
                </c:pt>
              </c:strCache>
            </c:strRef>
          </c:tx>
          <c:invertIfNegative val="0"/>
          <c:cat>
            <c:strRef>
              <c:f>Sheet1!$G$57:$G$59</c:f>
              <c:strCache>
                <c:ptCount val="3"/>
                <c:pt idx="0">
                  <c:v>KE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Sheet1!$I$57:$I$59</c:f>
              <c:numCache>
                <c:formatCode>#,##0.00</c:formatCode>
                <c:ptCount val="3"/>
                <c:pt idx="0">
                  <c:v>1132</c:v>
                </c:pt>
                <c:pt idx="1">
                  <c:v>1601.5</c:v>
                </c:pt>
                <c:pt idx="2" formatCode="General">
                  <c:v>572.79999999999995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0330752"/>
        <c:axId val="80332288"/>
        <c:axId val="0"/>
      </c:bar3DChart>
      <c:catAx>
        <c:axId val="8033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80332288"/>
        <c:crosses val="autoZero"/>
        <c:auto val="1"/>
        <c:lblAlgn val="ctr"/>
        <c:lblOffset val="100"/>
        <c:noMultiLvlLbl val="0"/>
      </c:catAx>
      <c:valAx>
        <c:axId val="80332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Feet/Mile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3307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Shares,</a:t>
            </a:r>
            <a:r>
              <a:rPr lang="en-US" baseline="0"/>
              <a:t> Bike Volume &amp; Crashes</a:t>
            </a:r>
            <a:endParaRPr lang="en-US"/>
          </a:p>
        </c:rich>
      </c:tx>
      <c:layout>
        <c:manualLayout>
          <c:xMode val="edge"/>
          <c:yMode val="edge"/>
          <c:x val="0.34502077865266972"/>
          <c:y val="4.164037579072974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169291338582776"/>
          <c:y val="5.1368121323224034E-2"/>
          <c:w val="0.44994728783902038"/>
          <c:h val="0.686216634874743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Sheet1!$BF$498:$BH$498</c:f>
              <c:strCache>
                <c:ptCount val="1"/>
                <c:pt idx="0">
                  <c:v>Share, Bike Volume</c:v>
                </c:pt>
              </c:strCache>
            </c:strRef>
          </c:tx>
          <c:invertIfNegative val="0"/>
          <c:cat>
            <c:strRef>
              <c:f>Sheet1!$BI$497:$BO$497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Sheet1!$BI$498:$BO$498</c:f>
              <c:numCache>
                <c:formatCode>0.00</c:formatCode>
                <c:ptCount val="7"/>
                <c:pt idx="0">
                  <c:v>0.43309859154929581</c:v>
                </c:pt>
                <c:pt idx="1">
                  <c:v>4.5774647887323945E-2</c:v>
                </c:pt>
                <c:pt idx="2">
                  <c:v>0.11267605633802817</c:v>
                </c:pt>
                <c:pt idx="4">
                  <c:v>9.8591549295774655E-2</c:v>
                </c:pt>
                <c:pt idx="5">
                  <c:v>0.27464788732394368</c:v>
                </c:pt>
                <c:pt idx="6">
                  <c:v>3.5211267605633804E-2</c:v>
                </c:pt>
              </c:numCache>
            </c:numRef>
          </c:val>
        </c:ser>
        <c:ser>
          <c:idx val="1"/>
          <c:order val="1"/>
          <c:tx>
            <c:strRef>
              <c:f>Sheet1!$BF$499:$BH$499</c:f>
              <c:strCache>
                <c:ptCount val="1"/>
                <c:pt idx="0">
                  <c:v>Share, Bike Crashes</c:v>
                </c:pt>
              </c:strCache>
            </c:strRef>
          </c:tx>
          <c:invertIfNegative val="0"/>
          <c:cat>
            <c:strRef>
              <c:f>Sheet1!$BI$497:$BO$497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Sheet1!$BI$499:$BO$499</c:f>
              <c:numCache>
                <c:formatCode>0.00</c:formatCode>
                <c:ptCount val="7"/>
                <c:pt idx="0">
                  <c:v>0.34602074089151347</c:v>
                </c:pt>
                <c:pt idx="1">
                  <c:v>3.8446748987945943E-2</c:v>
                </c:pt>
                <c:pt idx="2">
                  <c:v>7.6893497975891886E-2</c:v>
                </c:pt>
                <c:pt idx="4">
                  <c:v>0.23068049392767564</c:v>
                </c:pt>
                <c:pt idx="5">
                  <c:v>7.6893497975891886E-2</c:v>
                </c:pt>
                <c:pt idx="6">
                  <c:v>0.23068049392767564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47040"/>
        <c:axId val="34657024"/>
        <c:axId val="0"/>
      </c:bar3DChart>
      <c:catAx>
        <c:axId val="34647040"/>
        <c:scaling>
          <c:orientation val="minMax"/>
        </c:scaling>
        <c:delete val="0"/>
        <c:axPos val="b"/>
        <c:majorTickMark val="out"/>
        <c:minorTickMark val="none"/>
        <c:tickLblPos val="nextTo"/>
        <c:crossAx val="34657024"/>
        <c:crosses val="autoZero"/>
        <c:auto val="1"/>
        <c:lblAlgn val="ctr"/>
        <c:lblOffset val="100"/>
        <c:noMultiLvlLbl val="0"/>
      </c:catAx>
      <c:valAx>
        <c:axId val="346570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Share of Total, Six Streets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6470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Sheet1!$BF$502:$BH$502</c:f>
              <c:strCache>
                <c:ptCount val="1"/>
                <c:pt idx="0">
                  <c:v>Bike Hazard Index</c:v>
                </c:pt>
              </c:strCache>
            </c:strRef>
          </c:tx>
          <c:invertIfNegative val="0"/>
          <c:cat>
            <c:strRef>
              <c:f>Sheet1!$BI$501:$BO$501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Sheet1!$BI$502:$BO$502</c:f>
              <c:numCache>
                <c:formatCode>0.00</c:formatCode>
                <c:ptCount val="7"/>
                <c:pt idx="0">
                  <c:v>0.79894219848121806</c:v>
                </c:pt>
                <c:pt idx="1">
                  <c:v>0.83991359327512671</c:v>
                </c:pt>
                <c:pt idx="2">
                  <c:v>0.68242979453604047</c:v>
                </c:pt>
                <c:pt idx="4">
                  <c:v>2.3397592955521387</c:v>
                </c:pt>
                <c:pt idx="5">
                  <c:v>0.27997119775837559</c:v>
                </c:pt>
                <c:pt idx="6">
                  <c:v>6.5513260275459881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91712"/>
        <c:axId val="34697600"/>
        <c:axId val="0"/>
      </c:bar3DChart>
      <c:catAx>
        <c:axId val="3469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34697600"/>
        <c:crosses val="autoZero"/>
        <c:auto val="1"/>
        <c:lblAlgn val="ctr"/>
        <c:lblOffset val="100"/>
        <c:noMultiLvlLbl val="0"/>
      </c:catAx>
      <c:valAx>
        <c:axId val="34697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Index</a:t>
                </a:r>
                <a:r>
                  <a:rPr lang="en-US" baseline="0"/>
                  <a:t> #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46917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People Standing or Sitting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Sheet1!$L$523:$M$523</c:f>
              <c:strCache>
                <c:ptCount val="1"/>
                <c:pt idx="0">
                  <c:v>Standing</c:v>
                </c:pt>
              </c:strCache>
            </c:strRef>
          </c:tx>
          <c:invertIfNegative val="0"/>
          <c:cat>
            <c:strRef>
              <c:f>Sheet1!$N$522:$T$522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Sheet1!$N$523:$T$523</c:f>
              <c:numCache>
                <c:formatCode>0.00</c:formatCode>
                <c:ptCount val="7"/>
                <c:pt idx="0">
                  <c:v>0.89</c:v>
                </c:pt>
                <c:pt idx="1">
                  <c:v>0.37</c:v>
                </c:pt>
                <c:pt idx="2">
                  <c:v>0.17</c:v>
                </c:pt>
                <c:pt idx="4">
                  <c:v>0.64</c:v>
                </c:pt>
                <c:pt idx="5">
                  <c:v>0.66</c:v>
                </c:pt>
                <c:pt idx="6">
                  <c:v>0.14000000000000001</c:v>
                </c:pt>
              </c:numCache>
            </c:numRef>
          </c:val>
        </c:ser>
        <c:ser>
          <c:idx val="1"/>
          <c:order val="1"/>
          <c:tx>
            <c:strRef>
              <c:f>Sheet1!$L$524:$M$524</c:f>
              <c:strCache>
                <c:ptCount val="1"/>
                <c:pt idx="0">
                  <c:v>Sitting</c:v>
                </c:pt>
              </c:strCache>
            </c:strRef>
          </c:tx>
          <c:invertIfNegative val="0"/>
          <c:cat>
            <c:strRef>
              <c:f>Sheet1!$N$522:$T$522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Sheet1!$N$524:$T$524</c:f>
              <c:numCache>
                <c:formatCode>0.00</c:formatCode>
                <c:ptCount val="7"/>
                <c:pt idx="0">
                  <c:v>0.37</c:v>
                </c:pt>
                <c:pt idx="1">
                  <c:v>0.11</c:v>
                </c:pt>
                <c:pt idx="2">
                  <c:v>0.61</c:v>
                </c:pt>
                <c:pt idx="4">
                  <c:v>3.69</c:v>
                </c:pt>
                <c:pt idx="5">
                  <c:v>2.83</c:v>
                </c:pt>
                <c:pt idx="6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716672"/>
        <c:axId val="34722560"/>
        <c:axId val="0"/>
      </c:bar3DChart>
      <c:catAx>
        <c:axId val="3471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34722560"/>
        <c:crosses val="autoZero"/>
        <c:auto val="1"/>
        <c:lblAlgn val="ctr"/>
        <c:lblOffset val="100"/>
        <c:noMultiLvlLbl val="0"/>
      </c:catAx>
      <c:valAx>
        <c:axId val="347225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#Peds/</a:t>
                </a:r>
              </a:p>
              <a:p>
                <a:pPr>
                  <a:defRPr/>
                </a:pPr>
                <a:r>
                  <a:rPr lang="en-US"/>
                  <a:t>Observer</a:t>
                </a:r>
                <a:r>
                  <a:rPr lang="en-US" baseline="0"/>
                  <a:t> Minute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6099081364829401E-2"/>
              <c:y val="0.3070487720642998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347166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Pedestrian</a:t>
            </a:r>
            <a:r>
              <a:rPr lang="en-US" baseline="0"/>
              <a:t> Interactions</a:t>
            </a:r>
            <a:endParaRPr lang="en-US"/>
          </a:p>
        </c:rich>
      </c:tx>
      <c:layout>
        <c:manualLayout>
          <c:xMode val="edge"/>
          <c:yMode val="edge"/>
          <c:x val="0.4489374453193351"/>
          <c:y val="4.164037579072976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1559580052493436"/>
          <c:y val="5.1368121323224034E-2"/>
          <c:w val="0.38825284339457677"/>
          <c:h val="0.686216634874743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Sheet1!$B$544:$C$544</c:f>
              <c:strCache>
                <c:ptCount val="1"/>
                <c:pt idx="0">
                  <c:v>Ped Interactions</c:v>
                </c:pt>
              </c:strCache>
            </c:strRef>
          </c:tx>
          <c:invertIfNegative val="0"/>
          <c:cat>
            <c:strRef>
              <c:f>Sheet1!$D$543:$J$543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Sheet1!$D$544:$J$544</c:f>
              <c:numCache>
                <c:formatCode>0.00</c:formatCode>
                <c:ptCount val="7"/>
                <c:pt idx="0">
                  <c:v>1.03</c:v>
                </c:pt>
                <c:pt idx="1">
                  <c:v>0.46</c:v>
                </c:pt>
                <c:pt idx="2">
                  <c:v>0.25</c:v>
                </c:pt>
                <c:pt idx="4">
                  <c:v>1.36</c:v>
                </c:pt>
                <c:pt idx="5">
                  <c:v>1</c:v>
                </c:pt>
                <c:pt idx="6">
                  <c:v>0.32</c:v>
                </c:pt>
              </c:numCache>
            </c:numRef>
          </c:val>
        </c:ser>
        <c:ser>
          <c:idx val="1"/>
          <c:order val="1"/>
          <c:tx>
            <c:strRef>
              <c:f>Sheet1!$B$545:$C$545</c:f>
              <c:strCache>
                <c:ptCount val="1"/>
                <c:pt idx="0">
                  <c:v># of People Involved</c:v>
                </c:pt>
              </c:strCache>
            </c:strRef>
          </c:tx>
          <c:invertIfNegative val="0"/>
          <c:cat>
            <c:strRef>
              <c:f>Sheet1!$D$543:$J$543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Sheet1!$D$545:$J$545</c:f>
              <c:numCache>
                <c:formatCode>0.00</c:formatCode>
                <c:ptCount val="7"/>
                <c:pt idx="0">
                  <c:v>2.38</c:v>
                </c:pt>
                <c:pt idx="1">
                  <c:v>1.04</c:v>
                </c:pt>
                <c:pt idx="2">
                  <c:v>0.53</c:v>
                </c:pt>
                <c:pt idx="4">
                  <c:v>3.17</c:v>
                </c:pt>
                <c:pt idx="5">
                  <c:v>2.2599999999999998</c:v>
                </c:pt>
                <c:pt idx="6">
                  <c:v>0.69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741248"/>
        <c:axId val="34763520"/>
        <c:axId val="0"/>
      </c:bar3DChart>
      <c:catAx>
        <c:axId val="3474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34763520"/>
        <c:crosses val="autoZero"/>
        <c:auto val="1"/>
        <c:lblAlgn val="ctr"/>
        <c:lblOffset val="100"/>
        <c:noMultiLvlLbl val="0"/>
      </c:catAx>
      <c:valAx>
        <c:axId val="347635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Interactions or People/</a:t>
                </a:r>
              </a:p>
              <a:p>
                <a:pPr>
                  <a:defRPr/>
                </a:pPr>
                <a:r>
                  <a:rPr lang="en-US" baseline="0"/>
                  <a:t>Observer Minute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7412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Bicycle</a:t>
            </a:r>
            <a:r>
              <a:rPr lang="en-US" baseline="0"/>
              <a:t> Volumes</a:t>
            </a:r>
            <a:endParaRPr lang="en-US"/>
          </a:p>
        </c:rich>
      </c:tx>
      <c:layout>
        <c:manualLayout>
          <c:xMode val="edge"/>
          <c:yMode val="edge"/>
          <c:x val="0.40018744531933531"/>
          <c:y val="5.0893792633114505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1362926509186489"/>
          <c:y val="5.1368121323224034E-2"/>
          <c:w val="0.44560826771653544"/>
          <c:h val="0.70315038769630722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Sheet1!$B$565:$D$565</c:f>
              <c:strCache>
                <c:ptCount val="1"/>
                <c:pt idx="0">
                  <c:v>Bicycles To/From/Along</c:v>
                </c:pt>
              </c:strCache>
            </c:strRef>
          </c:tx>
          <c:invertIfNegative val="0"/>
          <c:cat>
            <c:strRef>
              <c:f>Sheet1!$E$564:$K$564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Sheet1!$E$565:$K$565</c:f>
              <c:numCache>
                <c:formatCode>0.00</c:formatCode>
                <c:ptCount val="7"/>
                <c:pt idx="0">
                  <c:v>1.1499999999999999</c:v>
                </c:pt>
                <c:pt idx="1">
                  <c:v>0.06</c:v>
                </c:pt>
                <c:pt idx="2">
                  <c:v>0.31</c:v>
                </c:pt>
                <c:pt idx="4">
                  <c:v>0.23</c:v>
                </c:pt>
                <c:pt idx="5">
                  <c:v>0.74</c:v>
                </c:pt>
                <c:pt idx="6">
                  <c:v>7.0000000000000007E-2</c:v>
                </c:pt>
              </c:numCache>
            </c:numRef>
          </c:val>
        </c:ser>
        <c:ser>
          <c:idx val="1"/>
          <c:order val="1"/>
          <c:tx>
            <c:strRef>
              <c:f>Sheet1!$B$566:$D$566</c:f>
              <c:strCache>
                <c:ptCount val="1"/>
                <c:pt idx="0">
                  <c:v>Bicycles Across</c:v>
                </c:pt>
              </c:strCache>
            </c:strRef>
          </c:tx>
          <c:invertIfNegative val="0"/>
          <c:cat>
            <c:strRef>
              <c:f>Sheet1!$E$564:$K$564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Sheet1!$E$566:$K$566</c:f>
              <c:numCache>
                <c:formatCode>0.00</c:formatCode>
                <c:ptCount val="7"/>
                <c:pt idx="0">
                  <c:v>0.08</c:v>
                </c:pt>
                <c:pt idx="1">
                  <c:v>7.0000000000000007E-2</c:v>
                </c:pt>
                <c:pt idx="2">
                  <c:v>0.02</c:v>
                </c:pt>
                <c:pt idx="4">
                  <c:v>0.06</c:v>
                </c:pt>
                <c:pt idx="5">
                  <c:v>0.04</c:v>
                </c:pt>
                <c:pt idx="6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782592"/>
        <c:axId val="34784384"/>
        <c:axId val="0"/>
      </c:bar3DChart>
      <c:catAx>
        <c:axId val="34782592"/>
        <c:scaling>
          <c:orientation val="minMax"/>
        </c:scaling>
        <c:delete val="0"/>
        <c:axPos val="b"/>
        <c:majorTickMark val="out"/>
        <c:minorTickMark val="none"/>
        <c:tickLblPos val="nextTo"/>
        <c:crossAx val="34784384"/>
        <c:crosses val="autoZero"/>
        <c:auto val="1"/>
        <c:lblAlgn val="ctr"/>
        <c:lblOffset val="100"/>
        <c:noMultiLvlLbl val="0"/>
      </c:catAx>
      <c:valAx>
        <c:axId val="34784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Bicyclists/</a:t>
                </a:r>
              </a:p>
              <a:p>
                <a:pPr>
                  <a:defRPr/>
                </a:pPr>
                <a:r>
                  <a:rPr lang="en-US" baseline="0"/>
                  <a:t>Observer Minute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4797244094488444E-2"/>
              <c:y val="0.3355733402503233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347825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Sheet1!$B$586:$C$586</c:f>
              <c:strCache>
                <c:ptCount val="1"/>
                <c:pt idx="0">
                  <c:v>Total Peds &amp; Bikes</c:v>
                </c:pt>
              </c:strCache>
            </c:strRef>
          </c:tx>
          <c:invertIfNegative val="0"/>
          <c:cat>
            <c:strRef>
              <c:f>Sheet1!$D$585:$J$585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Sheet1!$D$586:$J$586</c:f>
              <c:numCache>
                <c:formatCode>0.00</c:formatCode>
                <c:ptCount val="7"/>
                <c:pt idx="0">
                  <c:v>8.49</c:v>
                </c:pt>
                <c:pt idx="1">
                  <c:v>4.04</c:v>
                </c:pt>
                <c:pt idx="2">
                  <c:v>1.57</c:v>
                </c:pt>
                <c:pt idx="4">
                  <c:v>8.1199999999999992</c:v>
                </c:pt>
                <c:pt idx="5">
                  <c:v>7.08</c:v>
                </c:pt>
                <c:pt idx="6">
                  <c:v>2.21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937856"/>
        <c:axId val="34947840"/>
        <c:axId val="0"/>
      </c:bar3DChart>
      <c:catAx>
        <c:axId val="34937856"/>
        <c:scaling>
          <c:orientation val="minMax"/>
        </c:scaling>
        <c:delete val="0"/>
        <c:axPos val="b"/>
        <c:majorTickMark val="out"/>
        <c:minorTickMark val="none"/>
        <c:tickLblPos val="nextTo"/>
        <c:crossAx val="34947840"/>
        <c:crosses val="autoZero"/>
        <c:auto val="1"/>
        <c:lblAlgn val="ctr"/>
        <c:lblOffset val="100"/>
        <c:noMultiLvlLbl val="0"/>
      </c:catAx>
      <c:valAx>
        <c:axId val="349478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Peds &amp; Bicycles/</a:t>
                </a:r>
              </a:p>
              <a:p>
                <a:pPr>
                  <a:defRPr/>
                </a:pPr>
                <a:r>
                  <a:rPr lang="en-US" baseline="0"/>
                  <a:t>Observer Minute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9378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004024496937883"/>
          <c:y val="0.18080047155995121"/>
          <c:w val="0.48825284339457653"/>
          <c:h val="0.6201931413965822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Sheet1!$N$371:$O$371</c:f>
              <c:strCache>
                <c:ptCount val="1"/>
                <c:pt idx="0">
                  <c:v>Transit Boardings</c:v>
                </c:pt>
              </c:strCache>
            </c:strRef>
          </c:tx>
          <c:invertIfNegative val="0"/>
          <c:cat>
            <c:strRef>
              <c:f>Sheet1!$P$370:$V$370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Sheet1!$P$371:$V$371</c:f>
              <c:numCache>
                <c:formatCode>#,##0</c:formatCode>
                <c:ptCount val="7"/>
                <c:pt idx="0">
                  <c:v>4839</c:v>
                </c:pt>
                <c:pt idx="1">
                  <c:v>1540</c:v>
                </c:pt>
                <c:pt idx="2">
                  <c:v>298</c:v>
                </c:pt>
                <c:pt idx="4">
                  <c:v>413</c:v>
                </c:pt>
                <c:pt idx="5">
                  <c:v>184</c:v>
                </c:pt>
                <c:pt idx="6">
                  <c:v>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962048"/>
        <c:axId val="34972032"/>
        <c:axId val="0"/>
      </c:bar3DChart>
      <c:catAx>
        <c:axId val="34962048"/>
        <c:scaling>
          <c:orientation val="minMax"/>
        </c:scaling>
        <c:delete val="0"/>
        <c:axPos val="b"/>
        <c:majorTickMark val="out"/>
        <c:minorTickMark val="none"/>
        <c:tickLblPos val="nextTo"/>
        <c:crossAx val="34972032"/>
        <c:crosses val="autoZero"/>
        <c:auto val="1"/>
        <c:lblAlgn val="ctr"/>
        <c:lblOffset val="100"/>
        <c:noMultiLvlLbl val="0"/>
      </c:catAx>
      <c:valAx>
        <c:axId val="349720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Boardings/</a:t>
                </a:r>
              </a:p>
              <a:p>
                <a:pPr>
                  <a:defRPr/>
                </a:pPr>
                <a:r>
                  <a:rPr lang="en-US" baseline="0"/>
                  <a:t>Day</a:t>
                </a:r>
                <a:endParaRPr lang="en-US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349620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Pedestrian</a:t>
            </a:r>
            <a:r>
              <a:rPr lang="en-US" baseline="0"/>
              <a:t> Presence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Sheet1!$W$523:$X$523</c:f>
              <c:strCache>
                <c:ptCount val="1"/>
                <c:pt idx="0">
                  <c:v>Peds Along</c:v>
                </c:pt>
              </c:strCache>
            </c:strRef>
          </c:tx>
          <c:invertIfNegative val="0"/>
          <c:cat>
            <c:strRef>
              <c:f>Sheet1!$Y$522:$AE$522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Sheet1!$Y$523:$AE$523</c:f>
              <c:numCache>
                <c:formatCode>0.00</c:formatCode>
                <c:ptCount val="7"/>
                <c:pt idx="0">
                  <c:v>5.16</c:v>
                </c:pt>
                <c:pt idx="1">
                  <c:v>1.75</c:v>
                </c:pt>
                <c:pt idx="2">
                  <c:v>0.94</c:v>
                </c:pt>
                <c:pt idx="4">
                  <c:v>6.23</c:v>
                </c:pt>
                <c:pt idx="5">
                  <c:v>4.8</c:v>
                </c:pt>
                <c:pt idx="6">
                  <c:v>1.39</c:v>
                </c:pt>
              </c:numCache>
            </c:numRef>
          </c:val>
        </c:ser>
        <c:ser>
          <c:idx val="1"/>
          <c:order val="1"/>
          <c:tx>
            <c:strRef>
              <c:f>Sheet1!$W$524:$X$524</c:f>
              <c:strCache>
                <c:ptCount val="1"/>
                <c:pt idx="0">
                  <c:v>Peds Across</c:v>
                </c:pt>
              </c:strCache>
            </c:strRef>
          </c:tx>
          <c:invertIfNegative val="0"/>
          <c:cat>
            <c:strRef>
              <c:f>Sheet1!$Y$522:$AE$522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Sheet1!$Y$524:$AE$524</c:f>
              <c:numCache>
                <c:formatCode>0.00</c:formatCode>
                <c:ptCount val="7"/>
                <c:pt idx="0">
                  <c:v>2.1</c:v>
                </c:pt>
                <c:pt idx="1">
                  <c:v>2.15</c:v>
                </c:pt>
                <c:pt idx="2">
                  <c:v>0.31</c:v>
                </c:pt>
                <c:pt idx="4">
                  <c:v>1.61</c:v>
                </c:pt>
                <c:pt idx="5">
                  <c:v>1.5</c:v>
                </c:pt>
                <c:pt idx="6">
                  <c:v>0.72</c:v>
                </c:pt>
              </c:numCache>
            </c:numRef>
          </c:val>
        </c:ser>
        <c:ser>
          <c:idx val="2"/>
          <c:order val="2"/>
          <c:tx>
            <c:strRef>
              <c:f>Sheet1!$W$525:$X$525</c:f>
              <c:strCache>
                <c:ptCount val="1"/>
                <c:pt idx="0">
                  <c:v>Peds  Standing</c:v>
                </c:pt>
              </c:strCache>
            </c:strRef>
          </c:tx>
          <c:invertIfNegative val="0"/>
          <c:cat>
            <c:strRef>
              <c:f>Sheet1!$Y$522:$AE$522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Sheet1!$Y$525:$AE$525</c:f>
              <c:numCache>
                <c:formatCode>0.00</c:formatCode>
                <c:ptCount val="7"/>
                <c:pt idx="0">
                  <c:v>0.89</c:v>
                </c:pt>
                <c:pt idx="1">
                  <c:v>0.37</c:v>
                </c:pt>
                <c:pt idx="2">
                  <c:v>0.17</c:v>
                </c:pt>
                <c:pt idx="4">
                  <c:v>0.64</c:v>
                </c:pt>
                <c:pt idx="5">
                  <c:v>0.66</c:v>
                </c:pt>
                <c:pt idx="6">
                  <c:v>0.14000000000000001</c:v>
                </c:pt>
              </c:numCache>
            </c:numRef>
          </c:val>
        </c:ser>
        <c:ser>
          <c:idx val="3"/>
          <c:order val="3"/>
          <c:tx>
            <c:strRef>
              <c:f>Sheet1!$W$526:$X$526</c:f>
              <c:strCache>
                <c:ptCount val="1"/>
                <c:pt idx="0">
                  <c:v>Peds Sitting</c:v>
                </c:pt>
              </c:strCache>
            </c:strRef>
          </c:tx>
          <c:invertIfNegative val="0"/>
          <c:cat>
            <c:strRef>
              <c:f>Sheet1!$Y$522:$AE$522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Sheet1!$Y$526:$AE$526</c:f>
              <c:numCache>
                <c:formatCode>0.00</c:formatCode>
                <c:ptCount val="7"/>
                <c:pt idx="0">
                  <c:v>0.37</c:v>
                </c:pt>
                <c:pt idx="1">
                  <c:v>0.11</c:v>
                </c:pt>
                <c:pt idx="2">
                  <c:v>0.61</c:v>
                </c:pt>
                <c:pt idx="4">
                  <c:v>3.69</c:v>
                </c:pt>
                <c:pt idx="5">
                  <c:v>2.83</c:v>
                </c:pt>
                <c:pt idx="6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000704"/>
        <c:axId val="35002240"/>
        <c:axId val="0"/>
      </c:bar3DChart>
      <c:catAx>
        <c:axId val="35000704"/>
        <c:scaling>
          <c:orientation val="minMax"/>
        </c:scaling>
        <c:delete val="0"/>
        <c:axPos val="b"/>
        <c:majorTickMark val="out"/>
        <c:minorTickMark val="none"/>
        <c:tickLblPos val="nextTo"/>
        <c:crossAx val="35002240"/>
        <c:crosses val="autoZero"/>
        <c:auto val="1"/>
        <c:lblAlgn val="ctr"/>
        <c:lblOffset val="100"/>
        <c:noMultiLvlLbl val="0"/>
      </c:catAx>
      <c:valAx>
        <c:axId val="350022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#/</a:t>
                </a:r>
                <a:r>
                  <a:rPr lang="en-US" baseline="0"/>
                  <a:t>Observer Minute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9188410601704451E-2"/>
              <c:y val="0.3822856085323789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350007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Street</a:t>
            </a:r>
            <a:r>
              <a:rPr lang="en-US" baseline="0"/>
              <a:t> Comfortable to Use?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656802274715674"/>
          <c:y val="0.19468059682352787"/>
          <c:w val="0.62019728783902062"/>
          <c:h val="0.3883261953301590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Sheet1!$C$630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Sheet1!$D$629:$K$629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Sheet1!$D$630:$K$630</c:f>
              <c:numCache>
                <c:formatCode>0.0%</c:formatCode>
                <c:ptCount val="8"/>
                <c:pt idx="0" formatCode="General">
                  <c:v>0</c:v>
                </c:pt>
                <c:pt idx="1">
                  <c:v>0.43478260869565216</c:v>
                </c:pt>
                <c:pt idx="2">
                  <c:v>7.1428571428571425E-2</c:v>
                </c:pt>
                <c:pt idx="3">
                  <c:v>0.30303030303030304</c:v>
                </c:pt>
                <c:pt idx="5">
                  <c:v>0.76377952755905509</c:v>
                </c:pt>
                <c:pt idx="6">
                  <c:v>0.55118110236220474</c:v>
                </c:pt>
                <c:pt idx="7">
                  <c:v>0.30612244897959184</c:v>
                </c:pt>
              </c:numCache>
            </c:numRef>
          </c:val>
        </c:ser>
        <c:ser>
          <c:idx val="1"/>
          <c:order val="1"/>
          <c:tx>
            <c:strRef>
              <c:f>Sheet1!$C$631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Sheet1!$D$629:$K$629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Sheet1!$D$631:$K$631</c:f>
              <c:numCache>
                <c:formatCode>0.0%</c:formatCode>
                <c:ptCount val="8"/>
                <c:pt idx="1">
                  <c:v>0.43478260869565216</c:v>
                </c:pt>
                <c:pt idx="2">
                  <c:v>0.42857142857142855</c:v>
                </c:pt>
                <c:pt idx="3">
                  <c:v>0.51515151515151514</c:v>
                </c:pt>
                <c:pt idx="5">
                  <c:v>0.19685039370078741</c:v>
                </c:pt>
                <c:pt idx="6">
                  <c:v>0.40157480314960631</c:v>
                </c:pt>
                <c:pt idx="7">
                  <c:v>0.46938775510204084</c:v>
                </c:pt>
              </c:numCache>
            </c:numRef>
          </c:val>
        </c:ser>
        <c:ser>
          <c:idx val="2"/>
          <c:order val="2"/>
          <c:tx>
            <c:strRef>
              <c:f>Sheet1!$C$632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Sheet1!$D$629:$K$629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Sheet1!$D$632:$K$632</c:f>
              <c:numCache>
                <c:formatCode>0.0%</c:formatCode>
                <c:ptCount val="8"/>
                <c:pt idx="1">
                  <c:v>8.6956521739130432E-2</c:v>
                </c:pt>
                <c:pt idx="2">
                  <c:v>0.40476190476190477</c:v>
                </c:pt>
                <c:pt idx="3">
                  <c:v>0.12121212121212122</c:v>
                </c:pt>
                <c:pt idx="5">
                  <c:v>0</c:v>
                </c:pt>
                <c:pt idx="6">
                  <c:v>7.874015748031496E-3</c:v>
                </c:pt>
                <c:pt idx="7">
                  <c:v>0.18367346938775511</c:v>
                </c:pt>
              </c:numCache>
            </c:numRef>
          </c:val>
        </c:ser>
        <c:ser>
          <c:idx val="3"/>
          <c:order val="3"/>
          <c:tx>
            <c:strRef>
              <c:f>Sheet1!$C$633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Sheet1!$D$629:$K$629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Sheet1!$D$633:$K$633</c:f>
              <c:numCache>
                <c:formatCode>0.0%</c:formatCode>
                <c:ptCount val="8"/>
                <c:pt idx="1">
                  <c:v>4.3478260869565216E-2</c:v>
                </c:pt>
                <c:pt idx="2">
                  <c:v>9.5238095238095233E-2</c:v>
                </c:pt>
                <c:pt idx="3">
                  <c:v>6.0606060606060608E-2</c:v>
                </c:pt>
                <c:pt idx="5">
                  <c:v>3.937007874015748E-2</c:v>
                </c:pt>
                <c:pt idx="6">
                  <c:v>3.937007874015748E-2</c:v>
                </c:pt>
                <c:pt idx="7">
                  <c:v>4.0816326530612242E-2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027200"/>
        <c:axId val="35045376"/>
        <c:axId val="0"/>
      </c:bar3DChart>
      <c:catAx>
        <c:axId val="3502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35045376"/>
        <c:crosses val="autoZero"/>
        <c:auto val="1"/>
        <c:lblAlgn val="ctr"/>
        <c:lblOffset val="100"/>
        <c:noMultiLvlLbl val="0"/>
      </c:catAx>
      <c:valAx>
        <c:axId val="350453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0"/>
        <c:majorTickMark val="out"/>
        <c:minorTickMark val="none"/>
        <c:tickLblPos val="nextTo"/>
        <c:crossAx val="350272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Street</a:t>
            </a:r>
            <a:r>
              <a:rPr lang="en-US" baseline="0"/>
              <a:t> Safe to Use?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Sheet1!$C$642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Sheet1!$D$641:$K$641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Sheet1!$D$642:$K$642</c:f>
              <c:numCache>
                <c:formatCode>0.0%</c:formatCode>
                <c:ptCount val="8"/>
                <c:pt idx="1">
                  <c:v>0.38157894736842107</c:v>
                </c:pt>
                <c:pt idx="2">
                  <c:v>8.6956521739130432E-2</c:v>
                </c:pt>
                <c:pt idx="3">
                  <c:v>0.20754716981132076</c:v>
                </c:pt>
                <c:pt idx="5">
                  <c:v>0.75572519083969469</c:v>
                </c:pt>
                <c:pt idx="6">
                  <c:v>0.73134328358208955</c:v>
                </c:pt>
                <c:pt idx="7">
                  <c:v>0.35294117647058826</c:v>
                </c:pt>
              </c:numCache>
            </c:numRef>
          </c:val>
        </c:ser>
        <c:ser>
          <c:idx val="1"/>
          <c:order val="1"/>
          <c:tx>
            <c:strRef>
              <c:f>Sheet1!$C$643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Sheet1!$D$641:$K$641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Sheet1!$D$643:$K$643</c:f>
              <c:numCache>
                <c:formatCode>0.0%</c:formatCode>
                <c:ptCount val="8"/>
                <c:pt idx="1">
                  <c:v>0.5</c:v>
                </c:pt>
                <c:pt idx="2">
                  <c:v>0.65217391304347827</c:v>
                </c:pt>
                <c:pt idx="3">
                  <c:v>0.58490566037735847</c:v>
                </c:pt>
                <c:pt idx="5">
                  <c:v>0.19083969465648856</c:v>
                </c:pt>
                <c:pt idx="6">
                  <c:v>0.20149253731343283</c:v>
                </c:pt>
                <c:pt idx="7">
                  <c:v>0.45098039215686275</c:v>
                </c:pt>
              </c:numCache>
            </c:numRef>
          </c:val>
        </c:ser>
        <c:ser>
          <c:idx val="2"/>
          <c:order val="2"/>
          <c:tx>
            <c:strRef>
              <c:f>Sheet1!$C$644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Sheet1!$D$641:$K$641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Sheet1!$D$644:$K$644</c:f>
              <c:numCache>
                <c:formatCode>0.0%</c:formatCode>
                <c:ptCount val="8"/>
                <c:pt idx="1">
                  <c:v>7.8947368421052627E-2</c:v>
                </c:pt>
                <c:pt idx="2">
                  <c:v>0.15217391304347827</c:v>
                </c:pt>
                <c:pt idx="3">
                  <c:v>0.10377358490566038</c:v>
                </c:pt>
                <c:pt idx="5">
                  <c:v>7.6335877862595417E-3</c:v>
                </c:pt>
                <c:pt idx="6">
                  <c:v>7.462686567164179E-3</c:v>
                </c:pt>
                <c:pt idx="7">
                  <c:v>0.13725490196078433</c:v>
                </c:pt>
              </c:numCache>
            </c:numRef>
          </c:val>
        </c:ser>
        <c:ser>
          <c:idx val="3"/>
          <c:order val="3"/>
          <c:tx>
            <c:strRef>
              <c:f>Sheet1!$C$645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Sheet1!$D$641:$K$641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Sheet1!$D$645:$K$645</c:f>
              <c:numCache>
                <c:formatCode>0.0%</c:formatCode>
                <c:ptCount val="8"/>
                <c:pt idx="1">
                  <c:v>3.9473684210526314E-2</c:v>
                </c:pt>
                <c:pt idx="2">
                  <c:v>0.10869565217391304</c:v>
                </c:pt>
                <c:pt idx="3">
                  <c:v>0.10377358490566038</c:v>
                </c:pt>
                <c:pt idx="5">
                  <c:v>4.5801526717557252E-2</c:v>
                </c:pt>
                <c:pt idx="6">
                  <c:v>5.9701492537313432E-2</c:v>
                </c:pt>
                <c:pt idx="7">
                  <c:v>5.8823529411764705E-2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063360"/>
        <c:axId val="40064896"/>
        <c:axId val="0"/>
      </c:bar3DChart>
      <c:catAx>
        <c:axId val="4006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40064896"/>
        <c:crosses val="autoZero"/>
        <c:auto val="1"/>
        <c:lblAlgn val="ctr"/>
        <c:lblOffset val="100"/>
        <c:noMultiLvlLbl val="0"/>
      </c:catAx>
      <c:valAx>
        <c:axId val="400648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0"/>
        <c:majorTickMark val="out"/>
        <c:minorTickMark val="none"/>
        <c:tickLblPos val="nextTo"/>
        <c:crossAx val="400633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Retail</a:t>
            </a:r>
            <a:r>
              <a:rPr lang="en-US" baseline="0"/>
              <a:t> &amp; Restaurant Frontage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Sheet1!$H$62</c:f>
              <c:strCache>
                <c:ptCount val="1"/>
                <c:pt idx="0">
                  <c:v>Retail</c:v>
                </c:pt>
              </c:strCache>
            </c:strRef>
          </c:tx>
          <c:invertIfNegative val="0"/>
          <c:cat>
            <c:strRef>
              <c:f>Sheet1!$G$63:$G$65</c:f>
              <c:strCache>
                <c:ptCount val="3"/>
                <c:pt idx="0">
                  <c:v>CS</c:v>
                </c:pt>
                <c:pt idx="1">
                  <c:v>CA</c:v>
                </c:pt>
                <c:pt idx="2">
                  <c:v>SC</c:v>
                </c:pt>
              </c:strCache>
            </c:strRef>
          </c:cat>
          <c:val>
            <c:numRef>
              <c:f>Sheet1!$H$63:$H$65</c:f>
              <c:numCache>
                <c:formatCode>0.0</c:formatCode>
                <c:ptCount val="3"/>
                <c:pt idx="0">
                  <c:v>1773.1</c:v>
                </c:pt>
                <c:pt idx="1">
                  <c:v>2603.3000000000002</c:v>
                </c:pt>
                <c:pt idx="2">
                  <c:v>1490.3</c:v>
                </c:pt>
              </c:numCache>
            </c:numRef>
          </c:val>
        </c:ser>
        <c:ser>
          <c:idx val="1"/>
          <c:order val="1"/>
          <c:tx>
            <c:strRef>
              <c:f>Sheet1!$I$62</c:f>
              <c:strCache>
                <c:ptCount val="1"/>
                <c:pt idx="0">
                  <c:v>Restaurant</c:v>
                </c:pt>
              </c:strCache>
            </c:strRef>
          </c:tx>
          <c:invertIfNegative val="0"/>
          <c:cat>
            <c:strRef>
              <c:f>Sheet1!$G$63:$G$65</c:f>
              <c:strCache>
                <c:ptCount val="3"/>
                <c:pt idx="0">
                  <c:v>CS</c:v>
                </c:pt>
                <c:pt idx="1">
                  <c:v>CA</c:v>
                </c:pt>
                <c:pt idx="2">
                  <c:v>SC</c:v>
                </c:pt>
              </c:strCache>
            </c:strRef>
          </c:cat>
          <c:val>
            <c:numRef>
              <c:f>Sheet1!$I$63:$I$65</c:f>
              <c:numCache>
                <c:formatCode>0.0</c:formatCode>
                <c:ptCount val="3"/>
                <c:pt idx="0">
                  <c:v>3015</c:v>
                </c:pt>
                <c:pt idx="1">
                  <c:v>2597.4</c:v>
                </c:pt>
                <c:pt idx="2">
                  <c:v>692.3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230912"/>
        <c:axId val="104232448"/>
        <c:axId val="0"/>
      </c:bar3DChart>
      <c:catAx>
        <c:axId val="104230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32448"/>
        <c:crosses val="autoZero"/>
        <c:auto val="1"/>
        <c:lblAlgn val="ctr"/>
        <c:lblOffset val="100"/>
        <c:noMultiLvlLbl val="0"/>
      </c:catAx>
      <c:valAx>
        <c:axId val="1042324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Feet/Mile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4230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Street</a:t>
            </a:r>
            <a:r>
              <a:rPr lang="en-US" baseline="0"/>
              <a:t> Attractive?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Sheet1!$C$648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Sheet1!$D$647:$K$647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Sheet1!$D$648:$K$648</c:f>
              <c:numCache>
                <c:formatCode>0.0%</c:formatCode>
                <c:ptCount val="8"/>
                <c:pt idx="1">
                  <c:v>0.56000000000000005</c:v>
                </c:pt>
                <c:pt idx="2">
                  <c:v>2.2727272727272728E-2</c:v>
                </c:pt>
                <c:pt idx="3">
                  <c:v>0.19047619047619047</c:v>
                </c:pt>
                <c:pt idx="5">
                  <c:v>0.45925925925925926</c:v>
                </c:pt>
                <c:pt idx="6">
                  <c:v>0.13868613138686131</c:v>
                </c:pt>
                <c:pt idx="7">
                  <c:v>0.28000000000000003</c:v>
                </c:pt>
              </c:numCache>
            </c:numRef>
          </c:val>
        </c:ser>
        <c:ser>
          <c:idx val="1"/>
          <c:order val="1"/>
          <c:tx>
            <c:strRef>
              <c:f>Sheet1!$C$649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Sheet1!$D$647:$K$647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Sheet1!$D$649:$K$649</c:f>
              <c:numCache>
                <c:formatCode>0.0%</c:formatCode>
                <c:ptCount val="8"/>
                <c:pt idx="1">
                  <c:v>0.33333333333333331</c:v>
                </c:pt>
                <c:pt idx="2">
                  <c:v>0.27272727272727271</c:v>
                </c:pt>
                <c:pt idx="3">
                  <c:v>0.60952380952380958</c:v>
                </c:pt>
                <c:pt idx="5">
                  <c:v>0.47407407407407409</c:v>
                </c:pt>
                <c:pt idx="6">
                  <c:v>0.64233576642335766</c:v>
                </c:pt>
                <c:pt idx="7">
                  <c:v>0.54</c:v>
                </c:pt>
              </c:numCache>
            </c:numRef>
          </c:val>
        </c:ser>
        <c:ser>
          <c:idx val="2"/>
          <c:order val="2"/>
          <c:tx>
            <c:strRef>
              <c:f>Sheet1!$C$650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Sheet1!$D$647:$K$647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Sheet1!$D$650:$K$650</c:f>
              <c:numCache>
                <c:formatCode>0.0%</c:formatCode>
                <c:ptCount val="8"/>
                <c:pt idx="1">
                  <c:v>0.08</c:v>
                </c:pt>
                <c:pt idx="2">
                  <c:v>0.65909090909090906</c:v>
                </c:pt>
                <c:pt idx="3">
                  <c:v>9.5238095238095233E-2</c:v>
                </c:pt>
                <c:pt idx="5">
                  <c:v>7.4074074074074077E-3</c:v>
                </c:pt>
                <c:pt idx="6">
                  <c:v>0.13138686131386862</c:v>
                </c:pt>
                <c:pt idx="7">
                  <c:v>0.14000000000000001</c:v>
                </c:pt>
              </c:numCache>
            </c:numRef>
          </c:val>
        </c:ser>
        <c:ser>
          <c:idx val="3"/>
          <c:order val="3"/>
          <c:tx>
            <c:strRef>
              <c:f>Sheet1!$C$651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Sheet1!$D$647:$K$647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Sheet1!$D$651:$K$651</c:f>
              <c:numCache>
                <c:formatCode>0.0%</c:formatCode>
                <c:ptCount val="8"/>
                <c:pt idx="1">
                  <c:v>2.6666666666666668E-2</c:v>
                </c:pt>
                <c:pt idx="2">
                  <c:v>4.5454545454545456E-2</c:v>
                </c:pt>
                <c:pt idx="3">
                  <c:v>0.10476190476190476</c:v>
                </c:pt>
                <c:pt idx="5">
                  <c:v>5.9259259259259262E-2</c:v>
                </c:pt>
                <c:pt idx="6">
                  <c:v>8.7591240875912413E-2</c:v>
                </c:pt>
                <c:pt idx="7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110336"/>
        <c:axId val="40112128"/>
        <c:axId val="0"/>
      </c:bar3DChart>
      <c:catAx>
        <c:axId val="40110336"/>
        <c:scaling>
          <c:orientation val="minMax"/>
        </c:scaling>
        <c:delete val="0"/>
        <c:axPos val="b"/>
        <c:majorTickMark val="out"/>
        <c:minorTickMark val="none"/>
        <c:tickLblPos val="nextTo"/>
        <c:crossAx val="40112128"/>
        <c:crosses val="autoZero"/>
        <c:auto val="1"/>
        <c:lblAlgn val="ctr"/>
        <c:lblOffset val="100"/>
        <c:noMultiLvlLbl val="0"/>
      </c:catAx>
      <c:valAx>
        <c:axId val="401121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0"/>
        <c:majorTickMark val="out"/>
        <c:minorTickMark val="none"/>
        <c:tickLblPos val="nextTo"/>
        <c:crossAx val="4011033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Street</a:t>
            </a:r>
            <a:r>
              <a:rPr lang="en-US" baseline="0"/>
              <a:t> Convenient to Use?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Sheet1!$C$636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Sheet1!$D$635:$K$635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Sheet1!$D$636:$K$636</c:f>
              <c:numCache>
                <c:formatCode>0.0%</c:formatCode>
                <c:ptCount val="8"/>
                <c:pt idx="1">
                  <c:v>0.56000000000000005</c:v>
                </c:pt>
                <c:pt idx="2">
                  <c:v>0.2</c:v>
                </c:pt>
                <c:pt idx="3">
                  <c:v>0.46601941747572817</c:v>
                </c:pt>
                <c:pt idx="5">
                  <c:v>0.71755725190839692</c:v>
                </c:pt>
                <c:pt idx="6">
                  <c:v>0.71755725190839692</c:v>
                </c:pt>
                <c:pt idx="7">
                  <c:v>0.38</c:v>
                </c:pt>
              </c:numCache>
            </c:numRef>
          </c:val>
        </c:ser>
        <c:ser>
          <c:idx val="1"/>
          <c:order val="1"/>
          <c:tx>
            <c:strRef>
              <c:f>Sheet1!$C$637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Sheet1!$D$635:$K$635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Sheet1!$D$637:$K$637</c:f>
              <c:numCache>
                <c:formatCode>0.0%</c:formatCode>
                <c:ptCount val="8"/>
                <c:pt idx="1">
                  <c:v>0.33333333333333331</c:v>
                </c:pt>
                <c:pt idx="2">
                  <c:v>0.44444444444444442</c:v>
                </c:pt>
                <c:pt idx="3">
                  <c:v>0.40776699029126212</c:v>
                </c:pt>
                <c:pt idx="5">
                  <c:v>0.22137404580152673</c:v>
                </c:pt>
                <c:pt idx="6">
                  <c:v>0.21374045801526717</c:v>
                </c:pt>
                <c:pt idx="7">
                  <c:v>0.54</c:v>
                </c:pt>
              </c:numCache>
            </c:numRef>
          </c:val>
        </c:ser>
        <c:ser>
          <c:idx val="2"/>
          <c:order val="2"/>
          <c:tx>
            <c:strRef>
              <c:f>Sheet1!$C$638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Sheet1!$D$635:$K$635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Sheet1!$D$638:$K$638</c:f>
              <c:numCache>
                <c:formatCode>0.0%</c:formatCode>
                <c:ptCount val="8"/>
                <c:pt idx="1">
                  <c:v>0.08</c:v>
                </c:pt>
                <c:pt idx="2">
                  <c:v>0.26666666666666666</c:v>
                </c:pt>
                <c:pt idx="3">
                  <c:v>5.8252427184466021E-2</c:v>
                </c:pt>
                <c:pt idx="5">
                  <c:v>7.6335877862595417E-3</c:v>
                </c:pt>
                <c:pt idx="6">
                  <c:v>2.2900763358778626E-2</c:v>
                </c:pt>
                <c:pt idx="7">
                  <c:v>0.06</c:v>
                </c:pt>
              </c:numCache>
            </c:numRef>
          </c:val>
        </c:ser>
        <c:ser>
          <c:idx val="3"/>
          <c:order val="3"/>
          <c:tx>
            <c:strRef>
              <c:f>Sheet1!$C$639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Sheet1!$D$635:$K$635</c:f>
              <c:strCache>
                <c:ptCount val="8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5">
                  <c:v>CS</c:v>
                </c:pt>
                <c:pt idx="6">
                  <c:v>CA</c:v>
                </c:pt>
                <c:pt idx="7">
                  <c:v>SC</c:v>
                </c:pt>
              </c:strCache>
            </c:strRef>
          </c:cat>
          <c:val>
            <c:numRef>
              <c:f>Sheet1!$D$639:$K$639</c:f>
              <c:numCache>
                <c:formatCode>0.0%</c:formatCode>
                <c:ptCount val="8"/>
                <c:pt idx="1">
                  <c:v>2.6666666666666668E-2</c:v>
                </c:pt>
                <c:pt idx="2">
                  <c:v>8.8888888888888892E-2</c:v>
                </c:pt>
                <c:pt idx="3">
                  <c:v>6.7961165048543687E-2</c:v>
                </c:pt>
                <c:pt idx="5">
                  <c:v>5.3435114503816793E-2</c:v>
                </c:pt>
                <c:pt idx="6">
                  <c:v>4.5801526717557252E-2</c:v>
                </c:pt>
                <c:pt idx="7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137856"/>
        <c:axId val="40139392"/>
        <c:axId val="0"/>
      </c:bar3DChart>
      <c:catAx>
        <c:axId val="40137856"/>
        <c:scaling>
          <c:orientation val="minMax"/>
        </c:scaling>
        <c:delete val="0"/>
        <c:axPos val="b"/>
        <c:majorTickMark val="out"/>
        <c:minorTickMark val="none"/>
        <c:tickLblPos val="nextTo"/>
        <c:crossAx val="40139392"/>
        <c:crosses val="autoZero"/>
        <c:auto val="1"/>
        <c:lblAlgn val="ctr"/>
        <c:lblOffset val="100"/>
        <c:noMultiLvlLbl val="0"/>
      </c:catAx>
      <c:valAx>
        <c:axId val="401393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0"/>
        <c:majorTickMark val="out"/>
        <c:minorTickMark val="none"/>
        <c:tickLblPos val="nextTo"/>
        <c:crossAx val="4013785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en-US"/>
          </a:p>
        </c:txPr>
      </c:dTable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</a:t>
            </a:r>
            <a:r>
              <a:rPr lang="en-US" baseline="0"/>
              <a:t> Pedestrians &amp; Bicyclists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Sheet1!$K$586:$L$586</c:f>
              <c:strCache>
                <c:ptCount val="1"/>
                <c:pt idx="0">
                  <c:v>Total Peds</c:v>
                </c:pt>
              </c:strCache>
            </c:strRef>
          </c:tx>
          <c:invertIfNegative val="0"/>
          <c:cat>
            <c:strRef>
              <c:f>Sheet1!$M$585:$S$585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Sheet1!$M$586:$S$586</c:f>
              <c:numCache>
                <c:formatCode>0.00</c:formatCode>
                <c:ptCount val="7"/>
                <c:pt idx="0">
                  <c:v>7.26</c:v>
                </c:pt>
                <c:pt idx="1">
                  <c:v>3.91</c:v>
                </c:pt>
                <c:pt idx="2">
                  <c:v>1.25</c:v>
                </c:pt>
                <c:pt idx="4">
                  <c:v>7.84</c:v>
                </c:pt>
                <c:pt idx="5">
                  <c:v>6.3</c:v>
                </c:pt>
                <c:pt idx="6">
                  <c:v>2.11</c:v>
                </c:pt>
              </c:numCache>
            </c:numRef>
          </c:val>
        </c:ser>
        <c:ser>
          <c:idx val="1"/>
          <c:order val="1"/>
          <c:tx>
            <c:strRef>
              <c:f>Sheet1!$K$587:$L$587</c:f>
              <c:strCache>
                <c:ptCount val="1"/>
                <c:pt idx="0">
                  <c:v>Total Bikes</c:v>
                </c:pt>
              </c:strCache>
            </c:strRef>
          </c:tx>
          <c:invertIfNegative val="0"/>
          <c:cat>
            <c:strRef>
              <c:f>Sheet1!$M$585:$S$585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Sheet1!$M$587:$S$587</c:f>
              <c:numCache>
                <c:formatCode>0.00</c:formatCode>
                <c:ptCount val="7"/>
                <c:pt idx="0">
                  <c:v>1.23</c:v>
                </c:pt>
                <c:pt idx="1">
                  <c:v>0.13</c:v>
                </c:pt>
                <c:pt idx="2">
                  <c:v>0.32</c:v>
                </c:pt>
                <c:pt idx="4">
                  <c:v>0.28000000000000003</c:v>
                </c:pt>
                <c:pt idx="5">
                  <c:v>0.78</c:v>
                </c:pt>
                <c:pt idx="6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171392"/>
        <c:axId val="40172928"/>
        <c:axId val="0"/>
      </c:bar3DChart>
      <c:catAx>
        <c:axId val="4017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40172928"/>
        <c:crosses val="autoZero"/>
        <c:auto val="1"/>
        <c:lblAlgn val="ctr"/>
        <c:lblOffset val="100"/>
        <c:noMultiLvlLbl val="0"/>
      </c:catAx>
      <c:valAx>
        <c:axId val="401729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Peds,</a:t>
                </a:r>
                <a:r>
                  <a:rPr lang="en-US" baseline="0"/>
                  <a:t> Bikes/</a:t>
                </a:r>
              </a:p>
              <a:p>
                <a:pPr>
                  <a:defRPr/>
                </a:pPr>
                <a:r>
                  <a:rPr lang="en-US" baseline="0"/>
                  <a:t>Observer Minute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01713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</a:t>
            </a:r>
            <a:r>
              <a:rPr lang="en-US" baseline="0"/>
              <a:t> Active Street?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Sheet1!$D$678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Sheet1!$E$677:$K$677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Sheet1!$E$678:$K$678</c:f>
              <c:numCache>
                <c:formatCode>0.0%</c:formatCode>
                <c:ptCount val="7"/>
                <c:pt idx="0">
                  <c:v>0.36111111111111116</c:v>
                </c:pt>
                <c:pt idx="1">
                  <c:v>0.6428571428571429</c:v>
                </c:pt>
                <c:pt idx="2">
                  <c:v>0.31914893617021278</c:v>
                </c:pt>
                <c:pt idx="4">
                  <c:v>0.58730158730158732</c:v>
                </c:pt>
                <c:pt idx="5">
                  <c:v>0.32258064516129031</c:v>
                </c:pt>
                <c:pt idx="6">
                  <c:v>0.54166666666666674</c:v>
                </c:pt>
              </c:numCache>
            </c:numRef>
          </c:val>
        </c:ser>
        <c:ser>
          <c:idx val="1"/>
          <c:order val="1"/>
          <c:tx>
            <c:strRef>
              <c:f>Sheet1!$D$679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Sheet1!$E$677:$K$677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Sheet1!$E$679:$K$679</c:f>
              <c:numCache>
                <c:formatCode>0.0%</c:formatCode>
                <c:ptCount val="7"/>
                <c:pt idx="0">
                  <c:v>0.54166666666666674</c:v>
                </c:pt>
                <c:pt idx="1">
                  <c:v>0.21428571428571427</c:v>
                </c:pt>
                <c:pt idx="2">
                  <c:v>0.51063829787234039</c:v>
                </c:pt>
                <c:pt idx="4">
                  <c:v>0.40476190476190477</c:v>
                </c:pt>
                <c:pt idx="5">
                  <c:v>0.65322580645161288</c:v>
                </c:pt>
                <c:pt idx="6">
                  <c:v>0.35416666666666674</c:v>
                </c:pt>
              </c:numCache>
            </c:numRef>
          </c:val>
        </c:ser>
        <c:ser>
          <c:idx val="2"/>
          <c:order val="2"/>
          <c:tx>
            <c:strRef>
              <c:f>Sheet1!$D$680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Sheet1!$E$677:$K$677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Sheet1!$E$680:$K$680</c:f>
              <c:numCache>
                <c:formatCode>0.0%</c:formatCode>
                <c:ptCount val="7"/>
                <c:pt idx="0">
                  <c:v>9.7222222222222238E-2</c:v>
                </c:pt>
                <c:pt idx="1">
                  <c:v>0.14285714285714285</c:v>
                </c:pt>
                <c:pt idx="2">
                  <c:v>0.1702127659574468</c:v>
                </c:pt>
                <c:pt idx="4">
                  <c:v>7.9365079365079361E-3</c:v>
                </c:pt>
                <c:pt idx="5">
                  <c:v>2.4193548387096774E-2</c:v>
                </c:pt>
                <c:pt idx="6">
                  <c:v>0.10416666666666669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09408"/>
        <c:axId val="40215296"/>
      </c:barChart>
      <c:catAx>
        <c:axId val="40209408"/>
        <c:scaling>
          <c:orientation val="minMax"/>
        </c:scaling>
        <c:delete val="0"/>
        <c:axPos val="b"/>
        <c:majorTickMark val="out"/>
        <c:minorTickMark val="none"/>
        <c:tickLblPos val="nextTo"/>
        <c:crossAx val="40215296"/>
        <c:crosses val="autoZero"/>
        <c:auto val="1"/>
        <c:lblAlgn val="ctr"/>
        <c:lblOffset val="100"/>
        <c:noMultiLvlLbl val="0"/>
      </c:catAx>
      <c:valAx>
        <c:axId val="402152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402094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 Important</a:t>
            </a:r>
            <a:r>
              <a:rPr lang="en-US" baseline="0"/>
              <a:t> Street?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544663167104131"/>
          <c:y val="0.19920258522597969"/>
          <c:w val="0.65965201224847048"/>
          <c:h val="0.65522115515907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Sheet1!$D$684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Sheet1!$E$683:$K$683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Sheet1!$E$684:$K$684</c:f>
              <c:numCache>
                <c:formatCode>0.0%</c:formatCode>
                <c:ptCount val="7"/>
                <c:pt idx="0">
                  <c:v>0.39189189189189189</c:v>
                </c:pt>
                <c:pt idx="1">
                  <c:v>0.25</c:v>
                </c:pt>
                <c:pt idx="2">
                  <c:v>0.58947368421052637</c:v>
                </c:pt>
                <c:pt idx="4">
                  <c:v>0.52800000000000002</c:v>
                </c:pt>
                <c:pt idx="5">
                  <c:v>0.59677419354838712</c:v>
                </c:pt>
                <c:pt idx="6">
                  <c:v>0.57692307692307698</c:v>
                </c:pt>
              </c:numCache>
            </c:numRef>
          </c:val>
        </c:ser>
        <c:ser>
          <c:idx val="1"/>
          <c:order val="1"/>
          <c:tx>
            <c:strRef>
              <c:f>Sheet1!$D$685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Sheet1!$E$683:$K$683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Sheet1!$E$685:$K$685</c:f>
              <c:numCache>
                <c:formatCode>0.0%</c:formatCode>
                <c:ptCount val="7"/>
                <c:pt idx="0">
                  <c:v>0.39189189189189189</c:v>
                </c:pt>
                <c:pt idx="1">
                  <c:v>0.375</c:v>
                </c:pt>
                <c:pt idx="2">
                  <c:v>0.3789473684210527</c:v>
                </c:pt>
                <c:pt idx="4">
                  <c:v>0.45600000000000002</c:v>
                </c:pt>
                <c:pt idx="5">
                  <c:v>0.33870967741935482</c:v>
                </c:pt>
                <c:pt idx="6">
                  <c:v>0.26923076923076927</c:v>
                </c:pt>
              </c:numCache>
            </c:numRef>
          </c:val>
        </c:ser>
        <c:ser>
          <c:idx val="2"/>
          <c:order val="2"/>
          <c:tx>
            <c:strRef>
              <c:f>Sheet1!$D$686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Sheet1!$E$683:$K$683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Sheet1!$E$686:$K$686</c:f>
              <c:numCache>
                <c:formatCode>0.0%</c:formatCode>
                <c:ptCount val="7"/>
                <c:pt idx="0">
                  <c:v>0.21621621621621623</c:v>
                </c:pt>
                <c:pt idx="1">
                  <c:v>0.375</c:v>
                </c:pt>
                <c:pt idx="2">
                  <c:v>3.1578947368421061E-2</c:v>
                </c:pt>
                <c:pt idx="4">
                  <c:v>1.6E-2</c:v>
                </c:pt>
                <c:pt idx="5">
                  <c:v>6.4516129032258063E-2</c:v>
                </c:pt>
                <c:pt idx="6">
                  <c:v>0.15384615384615388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43200"/>
        <c:axId val="40244736"/>
      </c:barChart>
      <c:catAx>
        <c:axId val="40243200"/>
        <c:scaling>
          <c:orientation val="minMax"/>
        </c:scaling>
        <c:delete val="0"/>
        <c:axPos val="b"/>
        <c:majorTickMark val="out"/>
        <c:minorTickMark val="none"/>
        <c:tickLblPos val="nextTo"/>
        <c:crossAx val="40244736"/>
        <c:crosses val="autoZero"/>
        <c:auto val="1"/>
        <c:lblAlgn val="ctr"/>
        <c:lblOffset val="100"/>
        <c:noMultiLvlLbl val="0"/>
      </c:catAx>
      <c:valAx>
        <c:axId val="402447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402432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Sheet1!$G$171:$H$171</c:f>
              <c:strCache>
                <c:ptCount val="1"/>
                <c:pt idx="0">
                  <c:v>Windows</c:v>
                </c:pt>
              </c:strCache>
            </c:strRef>
          </c:tx>
          <c:invertIfNegative val="0"/>
          <c:cat>
            <c:strRef>
              <c:f>Sheet1!$I$170:$O$170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Sheet1!$I$171:$O$171</c:f>
              <c:numCache>
                <c:formatCode>0.0</c:formatCode>
                <c:ptCount val="7"/>
                <c:pt idx="0">
                  <c:v>732.14285714285711</c:v>
                </c:pt>
                <c:pt idx="1">
                  <c:v>1462.9787234042556</c:v>
                </c:pt>
                <c:pt idx="2">
                  <c:v>1493.2558139534885</c:v>
                </c:pt>
                <c:pt idx="4" formatCode="#,##0.0">
                  <c:v>3018.4615384615381</c:v>
                </c:pt>
                <c:pt idx="5" formatCode="#,##0.0">
                  <c:v>4240.645161290322</c:v>
                </c:pt>
                <c:pt idx="6" formatCode="#,##0.0">
                  <c:v>1322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291712"/>
        <c:axId val="40293504"/>
        <c:axId val="0"/>
      </c:bar3DChart>
      <c:catAx>
        <c:axId val="4029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40293504"/>
        <c:crosses val="autoZero"/>
        <c:auto val="1"/>
        <c:lblAlgn val="ctr"/>
        <c:lblOffset val="100"/>
        <c:noMultiLvlLbl val="0"/>
      </c:catAx>
      <c:valAx>
        <c:axId val="402935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Linear</a:t>
                </a:r>
                <a:r>
                  <a:rPr lang="en-US" baseline="0"/>
                  <a:t> Feet, </a:t>
                </a:r>
              </a:p>
              <a:p>
                <a:pPr>
                  <a:defRPr/>
                </a:pPr>
                <a:r>
                  <a:rPr lang="en-US" baseline="0"/>
                  <a:t>per Mile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02917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Sheet1!$G$167:$H$167</c:f>
              <c:strCache>
                <c:ptCount val="1"/>
                <c:pt idx="0">
                  <c:v>Doors</c:v>
                </c:pt>
              </c:strCache>
            </c:strRef>
          </c:tx>
          <c:invertIfNegative val="0"/>
          <c:cat>
            <c:strRef>
              <c:f>Sheet1!$I$166:$O$166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Sheet1!$I$167:$O$167</c:f>
              <c:numCache>
                <c:formatCode>#,##0.0</c:formatCode>
                <c:ptCount val="7"/>
                <c:pt idx="0">
                  <c:v>128.57142857142856</c:v>
                </c:pt>
                <c:pt idx="1">
                  <c:v>217.02127659574469</c:v>
                </c:pt>
                <c:pt idx="2">
                  <c:v>132.55813953488374</c:v>
                </c:pt>
                <c:pt idx="4">
                  <c:v>226.92307692307691</c:v>
                </c:pt>
                <c:pt idx="5">
                  <c:v>296.77419354838707</c:v>
                </c:pt>
                <c:pt idx="6">
                  <c:v>191.42857142857144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920960"/>
        <c:axId val="61350656"/>
        <c:axId val="0"/>
      </c:bar3DChart>
      <c:catAx>
        <c:axId val="42920960"/>
        <c:scaling>
          <c:orientation val="minMax"/>
        </c:scaling>
        <c:delete val="0"/>
        <c:axPos val="b"/>
        <c:majorTickMark val="out"/>
        <c:minorTickMark val="none"/>
        <c:tickLblPos val="nextTo"/>
        <c:crossAx val="61350656"/>
        <c:crosses val="autoZero"/>
        <c:auto val="1"/>
        <c:lblAlgn val="ctr"/>
        <c:lblOffset val="100"/>
        <c:noMultiLvlLbl val="0"/>
      </c:catAx>
      <c:valAx>
        <c:axId val="613506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Doors/Mile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429209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Crosswalks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Sheet1!$H$193</c:f>
              <c:strCache>
                <c:ptCount val="1"/>
                <c:pt idx="0">
                  <c:v>Xwalks Across</c:v>
                </c:pt>
              </c:strCache>
            </c:strRef>
          </c:tx>
          <c:invertIfNegative val="0"/>
          <c:cat>
            <c:strRef>
              <c:f>Sheet1!$I$192:$O$192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Sheet1!$I$193:$O$193</c:f>
              <c:numCache>
                <c:formatCode>0.0</c:formatCode>
                <c:ptCount val="7"/>
                <c:pt idx="0">
                  <c:v>17.899999999999999</c:v>
                </c:pt>
                <c:pt idx="1">
                  <c:v>25.5</c:v>
                </c:pt>
                <c:pt idx="2">
                  <c:v>14</c:v>
                </c:pt>
                <c:pt idx="4">
                  <c:v>30.8</c:v>
                </c:pt>
                <c:pt idx="5">
                  <c:v>35.5</c:v>
                </c:pt>
                <c:pt idx="6">
                  <c:v>28.6</c:v>
                </c:pt>
              </c:numCache>
            </c:numRef>
          </c:val>
        </c:ser>
        <c:ser>
          <c:idx val="1"/>
          <c:order val="1"/>
          <c:tx>
            <c:strRef>
              <c:f>Sheet1!$H$194</c:f>
              <c:strCache>
                <c:ptCount val="1"/>
                <c:pt idx="0">
                  <c:v>Xwalks Along</c:v>
                </c:pt>
              </c:strCache>
            </c:strRef>
          </c:tx>
          <c:invertIfNegative val="0"/>
          <c:cat>
            <c:strRef>
              <c:f>Sheet1!$I$192:$O$192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Sheet1!$I$194:$O$194</c:f>
              <c:numCache>
                <c:formatCode>0.0</c:formatCode>
                <c:ptCount val="7"/>
                <c:pt idx="0">
                  <c:v>10.7</c:v>
                </c:pt>
                <c:pt idx="1">
                  <c:v>25.5</c:v>
                </c:pt>
                <c:pt idx="2">
                  <c:v>25.6</c:v>
                </c:pt>
                <c:pt idx="4">
                  <c:v>23.1</c:v>
                </c:pt>
                <c:pt idx="5">
                  <c:v>29</c:v>
                </c:pt>
                <c:pt idx="6">
                  <c:v>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365632"/>
        <c:axId val="61383808"/>
        <c:axId val="0"/>
      </c:bar3DChart>
      <c:catAx>
        <c:axId val="61365632"/>
        <c:scaling>
          <c:orientation val="minMax"/>
        </c:scaling>
        <c:delete val="0"/>
        <c:axPos val="b"/>
        <c:majorTickMark val="out"/>
        <c:minorTickMark val="none"/>
        <c:tickLblPos val="nextTo"/>
        <c:crossAx val="61383808"/>
        <c:crosses val="autoZero"/>
        <c:auto val="1"/>
        <c:lblAlgn val="ctr"/>
        <c:lblOffset val="100"/>
        <c:noMultiLvlLbl val="0"/>
      </c:catAx>
      <c:valAx>
        <c:axId val="613838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Xwalks/Mile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613656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Sheet1!$H$207</c:f>
              <c:strCache>
                <c:ptCount val="1"/>
                <c:pt idx="0">
                  <c:v>Signals</c:v>
                </c:pt>
              </c:strCache>
            </c:strRef>
          </c:tx>
          <c:invertIfNegative val="0"/>
          <c:cat>
            <c:strRef>
              <c:f>Sheet1!$I$206:$O$206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Sheet1!$I$207:$O$207</c:f>
              <c:numCache>
                <c:formatCode>0.0</c:formatCode>
                <c:ptCount val="7"/>
                <c:pt idx="0">
                  <c:v>10.714285714285714</c:v>
                </c:pt>
                <c:pt idx="1">
                  <c:v>13.043478260869565</c:v>
                </c:pt>
                <c:pt idx="2">
                  <c:v>6.9767441860465116</c:v>
                </c:pt>
                <c:pt idx="4">
                  <c:v>9.615384615384615</c:v>
                </c:pt>
                <c:pt idx="5">
                  <c:v>0</c:v>
                </c:pt>
                <c:pt idx="6">
                  <c:v>11.428571428571429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484416"/>
        <c:axId val="61490304"/>
        <c:axId val="0"/>
      </c:bar3DChart>
      <c:catAx>
        <c:axId val="614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61490304"/>
        <c:crosses val="autoZero"/>
        <c:auto val="1"/>
        <c:lblAlgn val="ctr"/>
        <c:lblOffset val="100"/>
        <c:noMultiLvlLbl val="0"/>
      </c:catAx>
      <c:valAx>
        <c:axId val="614903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Signals/Mile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614844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Sheet1!$H$224:$I$224</c:f>
              <c:strCache>
                <c:ptCount val="1"/>
                <c:pt idx="0">
                  <c:v>Ped Connections</c:v>
                </c:pt>
              </c:strCache>
            </c:strRef>
          </c:tx>
          <c:invertIfNegative val="0"/>
          <c:cat>
            <c:strRef>
              <c:f>Sheet1!$J$223:$P$223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Sheet1!$J$224:$P$224</c:f>
              <c:numCache>
                <c:formatCode>0.0</c:formatCode>
                <c:ptCount val="7"/>
                <c:pt idx="0">
                  <c:v>24.9</c:v>
                </c:pt>
                <c:pt idx="1">
                  <c:v>48.9</c:v>
                </c:pt>
                <c:pt idx="2">
                  <c:v>53.5</c:v>
                </c:pt>
                <c:pt idx="4">
                  <c:v>53.8</c:v>
                </c:pt>
                <c:pt idx="5">
                  <c:v>58.7</c:v>
                </c:pt>
                <c:pt idx="6">
                  <c:v>65.7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508608"/>
        <c:axId val="61510400"/>
        <c:axId val="0"/>
      </c:bar3DChart>
      <c:catAx>
        <c:axId val="6150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61510400"/>
        <c:crosses val="autoZero"/>
        <c:auto val="1"/>
        <c:lblAlgn val="ctr"/>
        <c:lblOffset val="100"/>
        <c:noMultiLvlLbl val="0"/>
      </c:catAx>
      <c:valAx>
        <c:axId val="61510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Connections/</a:t>
                </a:r>
              </a:p>
              <a:p>
                <a:pPr>
                  <a:defRPr/>
                </a:pPr>
                <a:r>
                  <a:rPr lang="en-US"/>
                  <a:t>Mile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615086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Frontage</a:t>
            </a:r>
            <a:r>
              <a:rPr lang="en-US" baseline="0"/>
              <a:t> Gaps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Sheet1!$I$80:$O$80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Sheet1!$I$81:$O$81</c:f>
              <c:numCache>
                <c:formatCode>0.0%</c:formatCode>
                <c:ptCount val="7"/>
                <c:pt idx="0">
                  <c:v>0.38440000000000002</c:v>
                </c:pt>
                <c:pt idx="1">
                  <c:v>0.27539999999999998</c:v>
                </c:pt>
                <c:pt idx="2">
                  <c:v>0.27629999999999999</c:v>
                </c:pt>
                <c:pt idx="4">
                  <c:v>0.14430000000000001</c:v>
                </c:pt>
                <c:pt idx="5">
                  <c:v>0.13420000000000001</c:v>
                </c:pt>
                <c:pt idx="6">
                  <c:v>0.29110000000000003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7146624"/>
        <c:axId val="110826624"/>
        <c:axId val="0"/>
      </c:bar3DChart>
      <c:catAx>
        <c:axId val="107146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0826624"/>
        <c:crosses val="autoZero"/>
        <c:auto val="1"/>
        <c:lblAlgn val="ctr"/>
        <c:lblOffset val="100"/>
        <c:noMultiLvlLbl val="0"/>
      </c:catAx>
      <c:valAx>
        <c:axId val="11082662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071466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Intersection</a:t>
            </a:r>
            <a:r>
              <a:rPr lang="en-US" baseline="0"/>
              <a:t> Density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Sheet1!$I$240:$J$240</c:f>
              <c:strCache>
                <c:ptCount val="1"/>
                <c:pt idx="0">
                  <c:v>I-section Density</c:v>
                </c:pt>
              </c:strCache>
            </c:strRef>
          </c:tx>
          <c:invertIfNegative val="0"/>
          <c:cat>
            <c:strRef>
              <c:f>Sheet1!$K$239:$Q$239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Sheet1!$K$240:$Q$240</c:f>
              <c:numCache>
                <c:formatCode>0</c:formatCode>
                <c:ptCount val="7"/>
                <c:pt idx="0">
                  <c:v>153</c:v>
                </c:pt>
                <c:pt idx="1">
                  <c:v>320</c:v>
                </c:pt>
                <c:pt idx="2">
                  <c:v>144</c:v>
                </c:pt>
                <c:pt idx="4">
                  <c:v>308</c:v>
                </c:pt>
                <c:pt idx="5">
                  <c:v>208</c:v>
                </c:pt>
                <c:pt idx="6">
                  <c:v>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528704"/>
        <c:axId val="62787968"/>
        <c:axId val="0"/>
      </c:bar3DChart>
      <c:catAx>
        <c:axId val="61528704"/>
        <c:scaling>
          <c:orientation val="minMax"/>
        </c:scaling>
        <c:delete val="0"/>
        <c:axPos val="b"/>
        <c:majorTickMark val="out"/>
        <c:minorTickMark val="none"/>
        <c:tickLblPos val="nextTo"/>
        <c:crossAx val="62787968"/>
        <c:crosses val="autoZero"/>
        <c:auto val="1"/>
        <c:lblAlgn val="ctr"/>
        <c:lblOffset val="100"/>
        <c:noMultiLvlLbl val="0"/>
      </c:catAx>
      <c:valAx>
        <c:axId val="62787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Intersections/Mile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615287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Pedestrian</a:t>
            </a:r>
            <a:r>
              <a:rPr lang="en-US" baseline="0"/>
              <a:t> Volumes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Sheet1!$B$523:$C$523</c:f>
              <c:strCache>
                <c:ptCount val="1"/>
                <c:pt idx="0">
                  <c:v>Peds Along</c:v>
                </c:pt>
              </c:strCache>
            </c:strRef>
          </c:tx>
          <c:invertIfNegative val="0"/>
          <c:cat>
            <c:strRef>
              <c:f>Sheet1!$D$522:$J$522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Sheet1!$D$523:$J$523</c:f>
              <c:numCache>
                <c:formatCode>0.00</c:formatCode>
                <c:ptCount val="7"/>
                <c:pt idx="0">
                  <c:v>5.16</c:v>
                </c:pt>
                <c:pt idx="1">
                  <c:v>1.75</c:v>
                </c:pt>
                <c:pt idx="2">
                  <c:v>0.94</c:v>
                </c:pt>
                <c:pt idx="4">
                  <c:v>6.23</c:v>
                </c:pt>
                <c:pt idx="5">
                  <c:v>4.8</c:v>
                </c:pt>
                <c:pt idx="6">
                  <c:v>1.39</c:v>
                </c:pt>
              </c:numCache>
            </c:numRef>
          </c:val>
        </c:ser>
        <c:ser>
          <c:idx val="1"/>
          <c:order val="1"/>
          <c:tx>
            <c:strRef>
              <c:f>Sheet1!$B$524:$C$524</c:f>
              <c:strCache>
                <c:ptCount val="1"/>
                <c:pt idx="0">
                  <c:v>Peds Across</c:v>
                </c:pt>
              </c:strCache>
            </c:strRef>
          </c:tx>
          <c:invertIfNegative val="0"/>
          <c:cat>
            <c:strRef>
              <c:f>Sheet1!$D$522:$J$522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Sheet1!$D$524:$J$524</c:f>
              <c:numCache>
                <c:formatCode>0.00</c:formatCode>
                <c:ptCount val="7"/>
                <c:pt idx="0">
                  <c:v>2.1</c:v>
                </c:pt>
                <c:pt idx="1">
                  <c:v>2.15</c:v>
                </c:pt>
                <c:pt idx="2">
                  <c:v>0.31</c:v>
                </c:pt>
                <c:pt idx="4">
                  <c:v>1.61</c:v>
                </c:pt>
                <c:pt idx="5">
                  <c:v>1.5</c:v>
                </c:pt>
                <c:pt idx="6">
                  <c:v>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2802944"/>
        <c:axId val="62808832"/>
        <c:axId val="0"/>
      </c:bar3DChart>
      <c:catAx>
        <c:axId val="62802944"/>
        <c:scaling>
          <c:orientation val="minMax"/>
        </c:scaling>
        <c:delete val="0"/>
        <c:axPos val="b"/>
        <c:majorTickMark val="out"/>
        <c:minorTickMark val="none"/>
        <c:tickLblPos val="nextTo"/>
        <c:crossAx val="62808832"/>
        <c:crosses val="autoZero"/>
        <c:auto val="1"/>
        <c:lblAlgn val="ctr"/>
        <c:lblOffset val="100"/>
        <c:noMultiLvlLbl val="0"/>
      </c:catAx>
      <c:valAx>
        <c:axId val="628088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# Peds/</a:t>
                </a:r>
              </a:p>
              <a:p>
                <a:pPr>
                  <a:defRPr/>
                </a:pPr>
                <a:r>
                  <a:rPr lang="en-US" baseline="0"/>
                  <a:t>Observer Minute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28029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Comfortable</a:t>
            </a:r>
            <a:r>
              <a:rPr lang="en-US" baseline="0"/>
              <a:t> Street to Use?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Sheet1!$D$691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Sheet1!$E$690:$K$690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Sheet1!$E$691:$K$691</c:f>
              <c:numCache>
                <c:formatCode>0.0%</c:formatCode>
                <c:ptCount val="7"/>
                <c:pt idx="0">
                  <c:v>0.43478260869565216</c:v>
                </c:pt>
                <c:pt idx="1">
                  <c:v>7.1428571428571425E-2</c:v>
                </c:pt>
                <c:pt idx="2">
                  <c:v>0.30303030303030304</c:v>
                </c:pt>
                <c:pt idx="4">
                  <c:v>0.76377952755905509</c:v>
                </c:pt>
                <c:pt idx="5">
                  <c:v>0.55118110236220474</c:v>
                </c:pt>
                <c:pt idx="6">
                  <c:v>0.30612244897959184</c:v>
                </c:pt>
              </c:numCache>
            </c:numRef>
          </c:val>
        </c:ser>
        <c:ser>
          <c:idx val="1"/>
          <c:order val="1"/>
          <c:tx>
            <c:strRef>
              <c:f>Sheet1!$D$692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Sheet1!$E$690:$K$690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Sheet1!$E$692:$K$692</c:f>
              <c:numCache>
                <c:formatCode>0.0%</c:formatCode>
                <c:ptCount val="7"/>
                <c:pt idx="0">
                  <c:v>0.43478260869565216</c:v>
                </c:pt>
                <c:pt idx="1">
                  <c:v>0.42857142857142855</c:v>
                </c:pt>
                <c:pt idx="2">
                  <c:v>0.51515151515151514</c:v>
                </c:pt>
                <c:pt idx="4">
                  <c:v>0.19685039370078741</c:v>
                </c:pt>
                <c:pt idx="5">
                  <c:v>0.40157480314960631</c:v>
                </c:pt>
                <c:pt idx="6">
                  <c:v>0.46938775510204084</c:v>
                </c:pt>
              </c:numCache>
            </c:numRef>
          </c:val>
        </c:ser>
        <c:ser>
          <c:idx val="2"/>
          <c:order val="2"/>
          <c:tx>
            <c:strRef>
              <c:f>Sheet1!$D$693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Sheet1!$E$690:$K$690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Sheet1!$E$693:$K$693</c:f>
              <c:numCache>
                <c:formatCode>0.0%</c:formatCode>
                <c:ptCount val="7"/>
                <c:pt idx="0">
                  <c:v>8.6956521739130432E-2</c:v>
                </c:pt>
                <c:pt idx="1">
                  <c:v>0.40476190476190477</c:v>
                </c:pt>
                <c:pt idx="2">
                  <c:v>0.12121212121212122</c:v>
                </c:pt>
                <c:pt idx="4">
                  <c:v>0</c:v>
                </c:pt>
                <c:pt idx="5">
                  <c:v>7.874015748031496E-3</c:v>
                </c:pt>
                <c:pt idx="6">
                  <c:v>0.18367346938775511</c:v>
                </c:pt>
              </c:numCache>
            </c:numRef>
          </c:val>
        </c:ser>
        <c:ser>
          <c:idx val="3"/>
          <c:order val="3"/>
          <c:tx>
            <c:strRef>
              <c:f>Sheet1!$D$694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Sheet1!$E$690:$K$690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Sheet1!$E$694:$K$694</c:f>
              <c:numCache>
                <c:formatCode>0.0%</c:formatCode>
                <c:ptCount val="7"/>
                <c:pt idx="0">
                  <c:v>4.3478260869565216E-2</c:v>
                </c:pt>
                <c:pt idx="1">
                  <c:v>9.5238095238095233E-2</c:v>
                </c:pt>
                <c:pt idx="2">
                  <c:v>6.0606060606060608E-2</c:v>
                </c:pt>
                <c:pt idx="4">
                  <c:v>3.937007874015748E-2</c:v>
                </c:pt>
                <c:pt idx="5">
                  <c:v>3.937007874015748E-2</c:v>
                </c:pt>
                <c:pt idx="6">
                  <c:v>4.0816326530612242E-2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2838272"/>
        <c:axId val="62839808"/>
        <c:axId val="0"/>
      </c:bar3DChart>
      <c:catAx>
        <c:axId val="6283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2839808"/>
        <c:crosses val="autoZero"/>
        <c:auto val="1"/>
        <c:lblAlgn val="ctr"/>
        <c:lblOffset val="100"/>
        <c:noMultiLvlLbl val="0"/>
      </c:catAx>
      <c:valAx>
        <c:axId val="6283980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628382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35958005249464"/>
          <c:y val="0.18554425488480725"/>
          <c:w val="0.5109472878390201"/>
          <c:h val="0.619953339165937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Sheet1!$F$103:$G$103</c:f>
              <c:strCache>
                <c:ptCount val="1"/>
                <c:pt idx="0">
                  <c:v>"Green" Gaps</c:v>
                </c:pt>
              </c:strCache>
            </c:strRef>
          </c:tx>
          <c:invertIfNegative val="0"/>
          <c:cat>
            <c:strRef>
              <c:f>Sheet1!$H$102:$N$102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Sheet1!$H$103:$N$103</c:f>
              <c:numCache>
                <c:formatCode>0.0%</c:formatCode>
                <c:ptCount val="7"/>
                <c:pt idx="0">
                  <c:v>0.15379999999999999</c:v>
                </c:pt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4.3200000000000002E-2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409024"/>
        <c:axId val="111410560"/>
        <c:axId val="0"/>
      </c:bar3DChart>
      <c:catAx>
        <c:axId val="11140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1410560"/>
        <c:crosses val="autoZero"/>
        <c:auto val="1"/>
        <c:lblAlgn val="ctr"/>
        <c:lblOffset val="100"/>
        <c:noMultiLvlLbl val="0"/>
      </c:catAx>
      <c:valAx>
        <c:axId val="11141056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114090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Restaurant</a:t>
            </a:r>
            <a:r>
              <a:rPr lang="en-US" baseline="0"/>
              <a:t> &amp; Retail Frontage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Sheet1!$H$70</c:f>
              <c:strCache>
                <c:ptCount val="1"/>
                <c:pt idx="0">
                  <c:v>Retail</c:v>
                </c:pt>
              </c:strCache>
            </c:strRef>
          </c:tx>
          <c:invertIfNegative val="0"/>
          <c:cat>
            <c:strRef>
              <c:f>Sheet1!$G$71:$G$77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Sheet1!$H$71:$H$77</c:f>
              <c:numCache>
                <c:formatCode>General</c:formatCode>
                <c:ptCount val="7"/>
                <c:pt idx="0">
                  <c:v>624.1</c:v>
                </c:pt>
                <c:pt idx="1">
                  <c:v>920.2</c:v>
                </c:pt>
                <c:pt idx="2">
                  <c:v>1582.8</c:v>
                </c:pt>
                <c:pt idx="4" formatCode="0.0">
                  <c:v>1773.1</c:v>
                </c:pt>
                <c:pt idx="5" formatCode="0.0">
                  <c:v>2603.3000000000002</c:v>
                </c:pt>
                <c:pt idx="6" formatCode="0.0">
                  <c:v>1490.3</c:v>
                </c:pt>
              </c:numCache>
            </c:numRef>
          </c:val>
        </c:ser>
        <c:ser>
          <c:idx val="1"/>
          <c:order val="1"/>
          <c:tx>
            <c:strRef>
              <c:f>Sheet1!$I$70</c:f>
              <c:strCache>
                <c:ptCount val="1"/>
                <c:pt idx="0">
                  <c:v>Restaurant</c:v>
                </c:pt>
              </c:strCache>
            </c:strRef>
          </c:tx>
          <c:invertIfNegative val="0"/>
          <c:cat>
            <c:strRef>
              <c:f>Sheet1!$G$71:$G$77</c:f>
              <c:strCache>
                <c:ptCount val="7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Sheet1!$I$71:$I$77</c:f>
              <c:numCache>
                <c:formatCode>#,##0.00</c:formatCode>
                <c:ptCount val="7"/>
                <c:pt idx="0">
                  <c:v>1132</c:v>
                </c:pt>
                <c:pt idx="1">
                  <c:v>1601.5</c:v>
                </c:pt>
                <c:pt idx="2" formatCode="General">
                  <c:v>572.79999999999995</c:v>
                </c:pt>
                <c:pt idx="4" formatCode="0.0">
                  <c:v>3015</c:v>
                </c:pt>
                <c:pt idx="5" formatCode="0.0">
                  <c:v>2597.4</c:v>
                </c:pt>
                <c:pt idx="6" formatCode="0.0">
                  <c:v>692.3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6246400"/>
        <c:axId val="116247936"/>
        <c:axId val="0"/>
      </c:bar3DChart>
      <c:catAx>
        <c:axId val="116246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47936"/>
        <c:crosses val="autoZero"/>
        <c:auto val="1"/>
        <c:lblAlgn val="ctr"/>
        <c:lblOffset val="100"/>
        <c:noMultiLvlLbl val="0"/>
      </c:catAx>
      <c:valAx>
        <c:axId val="1162479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Feet/Mile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2464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ROW</a:t>
            </a:r>
            <a:r>
              <a:rPr lang="en-US" baseline="0"/>
              <a:t> Allocation</a:t>
            </a:r>
            <a:endParaRPr lang="en-US"/>
          </a:p>
        </c:rich>
      </c:tx>
      <c:layout/>
      <c:overlay val="1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Sheet1!$J$7</c:f>
              <c:strCache>
                <c:ptCount val="1"/>
                <c:pt idx="0">
                  <c:v>KE</c:v>
                </c:pt>
              </c:strCache>
            </c:strRef>
          </c:tx>
          <c:invertIfNegative val="0"/>
          <c:cat>
            <c:strRef>
              <c:f>Sheet1!$I$8:$I$13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Sheet1!$J$8:$J$13</c:f>
              <c:numCache>
                <c:formatCode>0.0%</c:formatCode>
                <c:ptCount val="6"/>
                <c:pt idx="0">
                  <c:v>0.35980000000000001</c:v>
                </c:pt>
                <c:pt idx="1">
                  <c:v>0.21590000000000001</c:v>
                </c:pt>
                <c:pt idx="2">
                  <c:v>3.5000000000000003E-2</c:v>
                </c:pt>
                <c:pt idx="3">
                  <c:v>0.18609999999999999</c:v>
                </c:pt>
                <c:pt idx="4">
                  <c:v>0.01</c:v>
                </c:pt>
                <c:pt idx="5">
                  <c:v>0.19320000000000004</c:v>
                </c:pt>
              </c:numCache>
            </c:numRef>
          </c:val>
        </c:ser>
        <c:ser>
          <c:idx val="1"/>
          <c:order val="1"/>
          <c:tx>
            <c:strRef>
              <c:f>Sheet1!$K$7</c:f>
              <c:strCache>
                <c:ptCount val="1"/>
                <c:pt idx="0">
                  <c:v>TA</c:v>
                </c:pt>
              </c:strCache>
            </c:strRef>
          </c:tx>
          <c:invertIfNegative val="0"/>
          <c:cat>
            <c:strRef>
              <c:f>Sheet1!$I$8:$I$13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Sheet1!$K$8:$K$13</c:f>
              <c:numCache>
                <c:formatCode>0.0%</c:formatCode>
                <c:ptCount val="6"/>
                <c:pt idx="0">
                  <c:v>0.63170000000000004</c:v>
                </c:pt>
                <c:pt idx="1">
                  <c:v>0.18790000000000001</c:v>
                </c:pt>
                <c:pt idx="2">
                  <c:v>0</c:v>
                </c:pt>
                <c:pt idx="3">
                  <c:v>2.5000000000000001E-3</c:v>
                </c:pt>
                <c:pt idx="4">
                  <c:v>1.5800000000000002E-2</c:v>
                </c:pt>
                <c:pt idx="5">
                  <c:v>0.16209999999999991</c:v>
                </c:pt>
              </c:numCache>
            </c:numRef>
          </c:val>
        </c:ser>
        <c:ser>
          <c:idx val="2"/>
          <c:order val="2"/>
          <c:tx>
            <c:strRef>
              <c:f>Sheet1!$L$7</c:f>
              <c:strCache>
                <c:ptCount val="1"/>
                <c:pt idx="0">
                  <c:v>LS</c:v>
                </c:pt>
              </c:strCache>
            </c:strRef>
          </c:tx>
          <c:invertIfNegative val="0"/>
          <c:cat>
            <c:strRef>
              <c:f>Sheet1!$I$8:$I$13</c:f>
              <c:strCache>
                <c:ptCount val="6"/>
                <c:pt idx="0">
                  <c:v>MV</c:v>
                </c:pt>
                <c:pt idx="1">
                  <c:v>PEDS</c:v>
                </c:pt>
                <c:pt idx="2">
                  <c:v>BIKES</c:v>
                </c:pt>
                <c:pt idx="3">
                  <c:v>TRANSIT</c:v>
                </c:pt>
                <c:pt idx="4">
                  <c:v>NATURE</c:v>
                </c:pt>
                <c:pt idx="5">
                  <c:v>OTHER</c:v>
                </c:pt>
              </c:strCache>
            </c:strRef>
          </c:cat>
          <c:val>
            <c:numRef>
              <c:f>Sheet1!$L$8:$L$13</c:f>
              <c:numCache>
                <c:formatCode>0.0%</c:formatCode>
                <c:ptCount val="6"/>
                <c:pt idx="0">
                  <c:v>0.75700000000000001</c:v>
                </c:pt>
                <c:pt idx="1">
                  <c:v>0.1845</c:v>
                </c:pt>
                <c:pt idx="2">
                  <c:v>0</c:v>
                </c:pt>
                <c:pt idx="3">
                  <c:v>1.5100000000000001E-2</c:v>
                </c:pt>
                <c:pt idx="4">
                  <c:v>2.5100000000000001E-2</c:v>
                </c:pt>
                <c:pt idx="5">
                  <c:v>1.8299999999999983E-2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0065152"/>
        <c:axId val="130101248"/>
        <c:axId val="34234368"/>
      </c:bar3DChart>
      <c:catAx>
        <c:axId val="130065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101248"/>
        <c:crosses val="autoZero"/>
        <c:auto val="1"/>
        <c:lblAlgn val="ctr"/>
        <c:lblOffset val="100"/>
        <c:noMultiLvlLbl val="0"/>
      </c:catAx>
      <c:valAx>
        <c:axId val="13010124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30065152"/>
        <c:crosses val="autoZero"/>
        <c:crossBetween val="between"/>
      </c:valAx>
      <c:serAx>
        <c:axId val="3423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0101248"/>
        <c:crosses val="autoZero"/>
      </c:ser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156541</xdr:colOff>
      <xdr:row>35</xdr:row>
      <xdr:rowOff>29403</xdr:rowOff>
    </xdr:from>
    <xdr:to>
      <xdr:col>8</xdr:col>
      <xdr:colOff>315567</xdr:colOff>
      <xdr:row>49</xdr:row>
      <xdr:rowOff>105603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438150</xdr:colOff>
      <xdr:row>34</xdr:row>
      <xdr:rowOff>161925</xdr:rowOff>
    </xdr:from>
    <xdr:to>
      <xdr:col>18</xdr:col>
      <xdr:colOff>133350</xdr:colOff>
      <xdr:row>49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342900</xdr:colOff>
      <xdr:row>39</xdr:row>
      <xdr:rowOff>95250</xdr:rowOff>
    </xdr:from>
    <xdr:to>
      <xdr:col>18</xdr:col>
      <xdr:colOff>38100</xdr:colOff>
      <xdr:row>53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438150</xdr:colOff>
      <xdr:row>46</xdr:row>
      <xdr:rowOff>161925</xdr:rowOff>
    </xdr:from>
    <xdr:to>
      <xdr:col>18</xdr:col>
      <xdr:colOff>133350</xdr:colOff>
      <xdr:row>61</xdr:row>
      <xdr:rowOff>47625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446432</xdr:colOff>
      <xdr:row>41</xdr:row>
      <xdr:rowOff>12838</xdr:rowOff>
    </xdr:from>
    <xdr:to>
      <xdr:col>8</xdr:col>
      <xdr:colOff>605458</xdr:colOff>
      <xdr:row>55</xdr:row>
      <xdr:rowOff>89038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352425</xdr:colOff>
      <xdr:row>75</xdr:row>
      <xdr:rowOff>66675</xdr:rowOff>
    </xdr:from>
    <xdr:to>
      <xdr:col>23</xdr:col>
      <xdr:colOff>47625</xdr:colOff>
      <xdr:row>89</xdr:row>
      <xdr:rowOff>142875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276225</xdr:colOff>
      <xdr:row>91</xdr:row>
      <xdr:rowOff>171450</xdr:rowOff>
    </xdr:from>
    <xdr:to>
      <xdr:col>22</xdr:col>
      <xdr:colOff>581025</xdr:colOff>
      <xdr:row>106</xdr:row>
      <xdr:rowOff>57150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600075</xdr:colOff>
      <xdr:row>59</xdr:row>
      <xdr:rowOff>180975</xdr:rowOff>
    </xdr:from>
    <xdr:to>
      <xdr:col>27</xdr:col>
      <xdr:colOff>295275</xdr:colOff>
      <xdr:row>74</xdr:row>
      <xdr:rowOff>66675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228599</xdr:colOff>
      <xdr:row>16</xdr:row>
      <xdr:rowOff>57149</xdr:rowOff>
    </xdr:from>
    <xdr:to>
      <xdr:col>8</xdr:col>
      <xdr:colOff>219074</xdr:colOff>
      <xdr:row>33</xdr:row>
      <xdr:rowOff>57150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276224</xdr:colOff>
      <xdr:row>9</xdr:row>
      <xdr:rowOff>200024</xdr:rowOff>
    </xdr:from>
    <xdr:to>
      <xdr:col>18</xdr:col>
      <xdr:colOff>171450</xdr:colOff>
      <xdr:row>28</xdr:row>
      <xdr:rowOff>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355324</xdr:colOff>
      <xdr:row>40</xdr:row>
      <xdr:rowOff>87382</xdr:rowOff>
    </xdr:from>
    <xdr:to>
      <xdr:col>26</xdr:col>
      <xdr:colOff>726386</xdr:colOff>
      <xdr:row>54</xdr:row>
      <xdr:rowOff>163582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504825</xdr:colOff>
      <xdr:row>108</xdr:row>
      <xdr:rowOff>133350</xdr:rowOff>
    </xdr:from>
    <xdr:to>
      <xdr:col>23</xdr:col>
      <xdr:colOff>200025</xdr:colOff>
      <xdr:row>123</xdr:row>
      <xdr:rowOff>19050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466725</xdr:colOff>
      <xdr:row>125</xdr:row>
      <xdr:rowOff>95250</xdr:rowOff>
    </xdr:from>
    <xdr:to>
      <xdr:col>23</xdr:col>
      <xdr:colOff>161925</xdr:colOff>
      <xdr:row>139</xdr:row>
      <xdr:rowOff>171450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581025</xdr:colOff>
      <xdr:row>143</xdr:row>
      <xdr:rowOff>133350</xdr:rowOff>
    </xdr:from>
    <xdr:to>
      <xdr:col>24</xdr:col>
      <xdr:colOff>0</xdr:colOff>
      <xdr:row>159</xdr:row>
      <xdr:rowOff>47625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30</xdr:col>
      <xdr:colOff>126422</xdr:colOff>
      <xdr:row>160</xdr:row>
      <xdr:rowOff>152400</xdr:rowOff>
    </xdr:from>
    <xdr:to>
      <xdr:col>37</xdr:col>
      <xdr:colOff>431222</xdr:colOff>
      <xdr:row>175</xdr:row>
      <xdr:rowOff>19916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533400</xdr:colOff>
      <xdr:row>253</xdr:row>
      <xdr:rowOff>95250</xdr:rowOff>
    </xdr:from>
    <xdr:to>
      <xdr:col>27</xdr:col>
      <xdr:colOff>228600</xdr:colOff>
      <xdr:row>267</xdr:row>
      <xdr:rowOff>171450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376238</xdr:colOff>
      <xdr:row>269</xdr:row>
      <xdr:rowOff>142875</xdr:rowOff>
    </xdr:from>
    <xdr:to>
      <xdr:col>28</xdr:col>
      <xdr:colOff>71438</xdr:colOff>
      <xdr:row>284</xdr:row>
      <xdr:rowOff>28575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438150</xdr:colOff>
      <xdr:row>285</xdr:row>
      <xdr:rowOff>95250</xdr:rowOff>
    </xdr:from>
    <xdr:to>
      <xdr:col>28</xdr:col>
      <xdr:colOff>133350</xdr:colOff>
      <xdr:row>299</xdr:row>
      <xdr:rowOff>171450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389658</xdr:colOff>
      <xdr:row>304</xdr:row>
      <xdr:rowOff>86592</xdr:rowOff>
    </xdr:from>
    <xdr:to>
      <xdr:col>21</xdr:col>
      <xdr:colOff>406977</xdr:colOff>
      <xdr:row>318</xdr:row>
      <xdr:rowOff>164524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155864</xdr:colOff>
      <xdr:row>305</xdr:row>
      <xdr:rowOff>129886</xdr:rowOff>
    </xdr:from>
    <xdr:to>
      <xdr:col>31</xdr:col>
      <xdr:colOff>484909</xdr:colOff>
      <xdr:row>320</xdr:row>
      <xdr:rowOff>17318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23</xdr:col>
      <xdr:colOff>510886</xdr:colOff>
      <xdr:row>325</xdr:row>
      <xdr:rowOff>164522</xdr:rowOff>
    </xdr:from>
    <xdr:to>
      <xdr:col>31</xdr:col>
      <xdr:colOff>233795</xdr:colOff>
      <xdr:row>340</xdr:row>
      <xdr:rowOff>51954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138546</xdr:colOff>
      <xdr:row>305</xdr:row>
      <xdr:rowOff>112568</xdr:rowOff>
    </xdr:from>
    <xdr:to>
      <xdr:col>13</xdr:col>
      <xdr:colOff>51955</xdr:colOff>
      <xdr:row>320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138545</xdr:colOff>
      <xdr:row>342</xdr:row>
      <xdr:rowOff>112568</xdr:rowOff>
    </xdr:from>
    <xdr:to>
      <xdr:col>12</xdr:col>
      <xdr:colOff>51954</xdr:colOff>
      <xdr:row>357</xdr:row>
      <xdr:rowOff>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17318</xdr:colOff>
      <xdr:row>325</xdr:row>
      <xdr:rowOff>181841</xdr:rowOff>
    </xdr:from>
    <xdr:to>
      <xdr:col>14</xdr:col>
      <xdr:colOff>502228</xdr:colOff>
      <xdr:row>340</xdr:row>
      <xdr:rowOff>69273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406976</xdr:colOff>
      <xdr:row>351</xdr:row>
      <xdr:rowOff>77932</xdr:rowOff>
    </xdr:from>
    <xdr:to>
      <xdr:col>20</xdr:col>
      <xdr:colOff>129885</xdr:colOff>
      <xdr:row>365</xdr:row>
      <xdr:rowOff>155864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225136</xdr:colOff>
      <xdr:row>372</xdr:row>
      <xdr:rowOff>155864</xdr:rowOff>
    </xdr:from>
    <xdr:to>
      <xdr:col>12</xdr:col>
      <xdr:colOff>138545</xdr:colOff>
      <xdr:row>387</xdr:row>
      <xdr:rowOff>43296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</xdr:col>
      <xdr:colOff>510884</xdr:colOff>
      <xdr:row>394</xdr:row>
      <xdr:rowOff>0</xdr:rowOff>
    </xdr:from>
    <xdr:to>
      <xdr:col>12</xdr:col>
      <xdr:colOff>207817</xdr:colOff>
      <xdr:row>408</xdr:row>
      <xdr:rowOff>77932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</xdr:col>
      <xdr:colOff>277092</xdr:colOff>
      <xdr:row>414</xdr:row>
      <xdr:rowOff>8659</xdr:rowOff>
    </xdr:from>
    <xdr:to>
      <xdr:col>11</xdr:col>
      <xdr:colOff>190501</xdr:colOff>
      <xdr:row>428</xdr:row>
      <xdr:rowOff>86591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14</xdr:col>
      <xdr:colOff>164523</xdr:colOff>
      <xdr:row>415</xdr:row>
      <xdr:rowOff>34637</xdr:rowOff>
    </xdr:from>
    <xdr:to>
      <xdr:col>21</xdr:col>
      <xdr:colOff>493568</xdr:colOff>
      <xdr:row>429</xdr:row>
      <xdr:rowOff>112569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</xdr:col>
      <xdr:colOff>562841</xdr:colOff>
      <xdr:row>435</xdr:row>
      <xdr:rowOff>129886</xdr:rowOff>
    </xdr:from>
    <xdr:to>
      <xdr:col>10</xdr:col>
      <xdr:colOff>476250</xdr:colOff>
      <xdr:row>450</xdr:row>
      <xdr:rowOff>17318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14</xdr:col>
      <xdr:colOff>424296</xdr:colOff>
      <xdr:row>435</xdr:row>
      <xdr:rowOff>155863</xdr:rowOff>
    </xdr:from>
    <xdr:to>
      <xdr:col>22</xdr:col>
      <xdr:colOff>147205</xdr:colOff>
      <xdr:row>450</xdr:row>
      <xdr:rowOff>43295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17318</xdr:colOff>
      <xdr:row>455</xdr:row>
      <xdr:rowOff>147204</xdr:rowOff>
    </xdr:from>
    <xdr:to>
      <xdr:col>10</xdr:col>
      <xdr:colOff>536863</xdr:colOff>
      <xdr:row>470</xdr:row>
      <xdr:rowOff>34636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14</xdr:col>
      <xdr:colOff>147205</xdr:colOff>
      <xdr:row>455</xdr:row>
      <xdr:rowOff>121227</xdr:rowOff>
    </xdr:from>
    <xdr:to>
      <xdr:col>21</xdr:col>
      <xdr:colOff>865908</xdr:colOff>
      <xdr:row>470</xdr:row>
      <xdr:rowOff>8659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164523</xdr:colOff>
      <xdr:row>479</xdr:row>
      <xdr:rowOff>147204</xdr:rowOff>
    </xdr:from>
    <xdr:to>
      <xdr:col>21</xdr:col>
      <xdr:colOff>995796</xdr:colOff>
      <xdr:row>494</xdr:row>
      <xdr:rowOff>34636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24</xdr:col>
      <xdr:colOff>476251</xdr:colOff>
      <xdr:row>435</xdr:row>
      <xdr:rowOff>155863</xdr:rowOff>
    </xdr:from>
    <xdr:to>
      <xdr:col>32</xdr:col>
      <xdr:colOff>199160</xdr:colOff>
      <xdr:row>450</xdr:row>
      <xdr:rowOff>43295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10</xdr:col>
      <xdr:colOff>380999</xdr:colOff>
      <xdr:row>500</xdr:row>
      <xdr:rowOff>147204</xdr:rowOff>
    </xdr:from>
    <xdr:to>
      <xdr:col>18</xdr:col>
      <xdr:colOff>51954</xdr:colOff>
      <xdr:row>515</xdr:row>
      <xdr:rowOff>34636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22</xdr:col>
      <xdr:colOff>17319</xdr:colOff>
      <xdr:row>503</xdr:row>
      <xdr:rowOff>147204</xdr:rowOff>
    </xdr:from>
    <xdr:to>
      <xdr:col>29</xdr:col>
      <xdr:colOff>320387</xdr:colOff>
      <xdr:row>518</xdr:row>
      <xdr:rowOff>34636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34</xdr:col>
      <xdr:colOff>190500</xdr:colOff>
      <xdr:row>504</xdr:row>
      <xdr:rowOff>86591</xdr:rowOff>
    </xdr:from>
    <xdr:to>
      <xdr:col>41</xdr:col>
      <xdr:colOff>519546</xdr:colOff>
      <xdr:row>518</xdr:row>
      <xdr:rowOff>164523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46</xdr:col>
      <xdr:colOff>17319</xdr:colOff>
      <xdr:row>504</xdr:row>
      <xdr:rowOff>155864</xdr:rowOff>
    </xdr:from>
    <xdr:to>
      <xdr:col>53</xdr:col>
      <xdr:colOff>251114</xdr:colOff>
      <xdr:row>519</xdr:row>
      <xdr:rowOff>43296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57</xdr:col>
      <xdr:colOff>329046</xdr:colOff>
      <xdr:row>511</xdr:row>
      <xdr:rowOff>17318</xdr:rowOff>
    </xdr:from>
    <xdr:to>
      <xdr:col>65</xdr:col>
      <xdr:colOff>51955</xdr:colOff>
      <xdr:row>525</xdr:row>
      <xdr:rowOff>95250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66</xdr:col>
      <xdr:colOff>303068</xdr:colOff>
      <xdr:row>511</xdr:row>
      <xdr:rowOff>34637</xdr:rowOff>
    </xdr:from>
    <xdr:to>
      <xdr:col>74</xdr:col>
      <xdr:colOff>25977</xdr:colOff>
      <xdr:row>525</xdr:row>
      <xdr:rowOff>112569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12</xdr:col>
      <xdr:colOff>95250</xdr:colOff>
      <xdr:row>526</xdr:row>
      <xdr:rowOff>86591</xdr:rowOff>
    </xdr:from>
    <xdr:to>
      <xdr:col>19</xdr:col>
      <xdr:colOff>346364</xdr:colOff>
      <xdr:row>540</xdr:row>
      <xdr:rowOff>164523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</xdr:col>
      <xdr:colOff>285750</xdr:colOff>
      <xdr:row>546</xdr:row>
      <xdr:rowOff>112568</xdr:rowOff>
    </xdr:from>
    <xdr:to>
      <xdr:col>9</xdr:col>
      <xdr:colOff>242455</xdr:colOff>
      <xdr:row>561</xdr:row>
      <xdr:rowOff>0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5</xdr:col>
      <xdr:colOff>138545</xdr:colOff>
      <xdr:row>566</xdr:row>
      <xdr:rowOff>112568</xdr:rowOff>
    </xdr:from>
    <xdr:to>
      <xdr:col>12</xdr:col>
      <xdr:colOff>51954</xdr:colOff>
      <xdr:row>581</xdr:row>
      <xdr:rowOff>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</xdr:col>
      <xdr:colOff>476250</xdr:colOff>
      <xdr:row>587</xdr:row>
      <xdr:rowOff>155864</xdr:rowOff>
    </xdr:from>
    <xdr:to>
      <xdr:col>9</xdr:col>
      <xdr:colOff>432955</xdr:colOff>
      <xdr:row>602</xdr:row>
      <xdr:rowOff>43296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14</xdr:col>
      <xdr:colOff>25977</xdr:colOff>
      <xdr:row>374</xdr:row>
      <xdr:rowOff>25977</xdr:rowOff>
    </xdr:from>
    <xdr:to>
      <xdr:col>21</xdr:col>
      <xdr:colOff>251113</xdr:colOff>
      <xdr:row>388</xdr:row>
      <xdr:rowOff>103909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22</xdr:col>
      <xdr:colOff>303069</xdr:colOff>
      <xdr:row>528</xdr:row>
      <xdr:rowOff>60614</xdr:rowOff>
    </xdr:from>
    <xdr:to>
      <xdr:col>30</xdr:col>
      <xdr:colOff>1</xdr:colOff>
      <xdr:row>542</xdr:row>
      <xdr:rowOff>138546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13</xdr:col>
      <xdr:colOff>121227</xdr:colOff>
      <xdr:row>628</xdr:row>
      <xdr:rowOff>124835</xdr:rowOff>
    </xdr:from>
    <xdr:to>
      <xdr:col>20</xdr:col>
      <xdr:colOff>372341</xdr:colOff>
      <xdr:row>643</xdr:row>
      <xdr:rowOff>12267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13</xdr:col>
      <xdr:colOff>30306</xdr:colOff>
      <xdr:row>645</xdr:row>
      <xdr:rowOff>86590</xdr:rowOff>
    </xdr:from>
    <xdr:to>
      <xdr:col>20</xdr:col>
      <xdr:colOff>281420</xdr:colOff>
      <xdr:row>659</xdr:row>
      <xdr:rowOff>164523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21</xdr:col>
      <xdr:colOff>311728</xdr:colOff>
      <xdr:row>629</xdr:row>
      <xdr:rowOff>17318</xdr:rowOff>
    </xdr:from>
    <xdr:to>
      <xdr:col>28</xdr:col>
      <xdr:colOff>173182</xdr:colOff>
      <xdr:row>643</xdr:row>
      <xdr:rowOff>95250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21</xdr:col>
      <xdr:colOff>321830</xdr:colOff>
      <xdr:row>644</xdr:row>
      <xdr:rowOff>116177</xdr:rowOff>
    </xdr:from>
    <xdr:to>
      <xdr:col>28</xdr:col>
      <xdr:colOff>194108</xdr:colOff>
      <xdr:row>659</xdr:row>
      <xdr:rowOff>3609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12</xdr:col>
      <xdr:colOff>103188</xdr:colOff>
      <xdr:row>588</xdr:row>
      <xdr:rowOff>150812</xdr:rowOff>
    </xdr:from>
    <xdr:to>
      <xdr:col>19</xdr:col>
      <xdr:colOff>349250</xdr:colOff>
      <xdr:row>603</xdr:row>
      <xdr:rowOff>39687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12</xdr:col>
      <xdr:colOff>603250</xdr:colOff>
      <xdr:row>669</xdr:row>
      <xdr:rowOff>87312</xdr:rowOff>
    </xdr:from>
    <xdr:to>
      <xdr:col>20</xdr:col>
      <xdr:colOff>238125</xdr:colOff>
      <xdr:row>683</xdr:row>
      <xdr:rowOff>166687</xdr:rowOff>
    </xdr:to>
    <xdr:graphicFrame macro="">
      <xdr:nvGraphicFramePr>
        <xdr:cNvPr id="90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13</xdr:col>
      <xdr:colOff>30162</xdr:colOff>
      <xdr:row>685</xdr:row>
      <xdr:rowOff>44450</xdr:rowOff>
    </xdr:from>
    <xdr:to>
      <xdr:col>20</xdr:col>
      <xdr:colOff>274637</xdr:colOff>
      <xdr:row>699</xdr:row>
      <xdr:rowOff>123825</xdr:rowOff>
    </xdr:to>
    <xdr:graphicFrame macro="">
      <xdr:nvGraphicFramePr>
        <xdr:cNvPr id="91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7</xdr:col>
      <xdr:colOff>182561</xdr:colOff>
      <xdr:row>172</xdr:row>
      <xdr:rowOff>103187</xdr:rowOff>
    </xdr:from>
    <xdr:to>
      <xdr:col>14</xdr:col>
      <xdr:colOff>603250</xdr:colOff>
      <xdr:row>187</xdr:row>
      <xdr:rowOff>119062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16</xdr:col>
      <xdr:colOff>285750</xdr:colOff>
      <xdr:row>166</xdr:row>
      <xdr:rowOff>39688</xdr:rowOff>
    </xdr:from>
    <xdr:to>
      <xdr:col>22</xdr:col>
      <xdr:colOff>690562</xdr:colOff>
      <xdr:row>180</xdr:row>
      <xdr:rowOff>119063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9</xdr:col>
      <xdr:colOff>388936</xdr:colOff>
      <xdr:row>190</xdr:row>
      <xdr:rowOff>134937</xdr:rowOff>
    </xdr:from>
    <xdr:to>
      <xdr:col>17</xdr:col>
      <xdr:colOff>7936</xdr:colOff>
      <xdr:row>205</xdr:row>
      <xdr:rowOff>23812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15</xdr:col>
      <xdr:colOff>95250</xdr:colOff>
      <xdr:row>203</xdr:row>
      <xdr:rowOff>174625</xdr:rowOff>
    </xdr:from>
    <xdr:to>
      <xdr:col>21</xdr:col>
      <xdr:colOff>936625</xdr:colOff>
      <xdr:row>218</xdr:row>
      <xdr:rowOff>63500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10</xdr:col>
      <xdr:colOff>563562</xdr:colOff>
      <xdr:row>219</xdr:row>
      <xdr:rowOff>15875</xdr:rowOff>
    </xdr:from>
    <xdr:to>
      <xdr:col>18</xdr:col>
      <xdr:colOff>206375</xdr:colOff>
      <xdr:row>233</xdr:row>
      <xdr:rowOff>95250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18</xdr:col>
      <xdr:colOff>158750</xdr:colOff>
      <xdr:row>233</xdr:row>
      <xdr:rowOff>142875</xdr:rowOff>
    </xdr:from>
    <xdr:to>
      <xdr:col>23</xdr:col>
      <xdr:colOff>301625</xdr:colOff>
      <xdr:row>248</xdr:row>
      <xdr:rowOff>31750</xdr:rowOff>
    </xdr:to>
    <xdr:graphicFrame macro="">
      <xdr:nvGraphicFramePr>
        <xdr:cNvPr id="83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</xdr:col>
      <xdr:colOff>508000</xdr:colOff>
      <xdr:row>525</xdr:row>
      <xdr:rowOff>15875</xdr:rowOff>
    </xdr:from>
    <xdr:to>
      <xdr:col>8</xdr:col>
      <xdr:colOff>0</xdr:colOff>
      <xdr:row>539</xdr:row>
      <xdr:rowOff>95250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</xdr:col>
      <xdr:colOff>561975</xdr:colOff>
      <xdr:row>696</xdr:row>
      <xdr:rowOff>38100</xdr:rowOff>
    </xdr:from>
    <xdr:to>
      <xdr:col>10</xdr:col>
      <xdr:colOff>114300</xdr:colOff>
      <xdr:row>710</xdr:row>
      <xdr:rowOff>114300</xdr:rowOff>
    </xdr:to>
    <xdr:graphicFrame macro="">
      <xdr:nvGraphicFramePr>
        <xdr:cNvPr id="87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01"/>
  <sheetViews>
    <sheetView showGridLines="0" tabSelected="1" topLeftCell="F668" zoomScale="115" zoomScaleNormal="115" workbookViewId="0">
      <selection activeCell="M20" sqref="M20"/>
    </sheetView>
  </sheetViews>
  <sheetFormatPr defaultRowHeight="15" x14ac:dyDescent="0.25"/>
  <cols>
    <col min="1" max="1" width="10.28515625" bestFit="1" customWidth="1"/>
    <col min="3" max="4" width="13" bestFit="1" customWidth="1"/>
    <col min="5" max="5" width="10.42578125" bestFit="1" customWidth="1"/>
    <col min="6" max="6" width="9.28515625" bestFit="1" customWidth="1"/>
    <col min="7" max="7" width="12" bestFit="1" customWidth="1"/>
    <col min="8" max="8" width="9.28515625" bestFit="1" customWidth="1"/>
    <col min="9" max="9" width="11.5703125" bestFit="1" customWidth="1"/>
    <col min="10" max="10" width="9.7109375" bestFit="1" customWidth="1"/>
    <col min="11" max="11" width="9.28515625" bestFit="1" customWidth="1"/>
    <col min="17" max="19" width="9.42578125" bestFit="1" customWidth="1"/>
    <col min="21" max="21" width="9.42578125" bestFit="1" customWidth="1"/>
    <col min="22" max="22" width="15.7109375" bestFit="1" customWidth="1"/>
    <col min="23" max="23" width="17.85546875" customWidth="1"/>
    <col min="24" max="24" width="14" customWidth="1"/>
    <col min="26" max="26" width="17.85546875" customWidth="1"/>
    <col min="27" max="27" width="12.140625" bestFit="1" customWidth="1"/>
    <col min="30" max="30" width="17.85546875" customWidth="1"/>
    <col min="31" max="31" width="11.85546875" customWidth="1"/>
    <col min="32" max="32" width="9.140625" customWidth="1"/>
    <col min="33" max="33" width="17.85546875" customWidth="1"/>
    <col min="34" max="34" width="11.85546875" bestFit="1" customWidth="1"/>
    <col min="35" max="35" width="9.140625" customWidth="1"/>
    <col min="49" max="51" width="9.28515625" bestFit="1" customWidth="1"/>
    <col min="52" max="52" width="9.42578125" bestFit="1" customWidth="1"/>
    <col min="53" max="55" width="9.28515625" bestFit="1" customWidth="1"/>
  </cols>
  <sheetData>
    <row r="1" spans="1:23" ht="15.75" thickBot="1" x14ac:dyDescent="0.3"/>
    <row r="2" spans="1:23" x14ac:dyDescent="0.25">
      <c r="C2" s="4" t="s">
        <v>0</v>
      </c>
      <c r="D2" s="1"/>
      <c r="E2" s="9"/>
      <c r="P2" s="22"/>
      <c r="Q2" s="23" t="s">
        <v>1</v>
      </c>
      <c r="R2" s="24"/>
      <c r="S2" s="24"/>
    </row>
    <row r="3" spans="1:23" x14ac:dyDescent="0.25">
      <c r="C3" s="5" t="s">
        <v>2</v>
      </c>
      <c r="D3" s="2" t="s">
        <v>3</v>
      </c>
      <c r="E3" s="7" t="s">
        <v>4</v>
      </c>
      <c r="P3" s="22"/>
      <c r="Q3" s="24" t="s">
        <v>6</v>
      </c>
      <c r="R3" s="24" t="s">
        <v>7</v>
      </c>
      <c r="S3" s="24" t="s">
        <v>5</v>
      </c>
    </row>
    <row r="4" spans="1:23" x14ac:dyDescent="0.25">
      <c r="C4" s="5">
        <v>0.46</v>
      </c>
      <c r="D4" s="2">
        <v>0.56000000000000005</v>
      </c>
      <c r="E4" s="7">
        <v>0.43</v>
      </c>
      <c r="P4" s="22"/>
      <c r="Q4" s="24">
        <v>0.52</v>
      </c>
      <c r="R4" s="24">
        <v>0.31</v>
      </c>
      <c r="S4" s="24">
        <v>0.35</v>
      </c>
    </row>
    <row r="5" spans="1:23" ht="15.75" x14ac:dyDescent="0.3">
      <c r="C5" s="5">
        <v>0.76</v>
      </c>
      <c r="D5" s="2">
        <v>0.9</v>
      </c>
      <c r="E5" s="7">
        <v>0.69</v>
      </c>
      <c r="I5" s="17"/>
      <c r="J5" s="18" t="s">
        <v>24</v>
      </c>
      <c r="K5" s="17"/>
      <c r="L5" s="17"/>
      <c r="P5" s="22"/>
      <c r="Q5" s="24">
        <v>0.84</v>
      </c>
      <c r="R5" s="24">
        <v>0.49</v>
      </c>
      <c r="S5" s="24">
        <v>0.56000000000000005</v>
      </c>
      <c r="W5" s="13" t="s">
        <v>8</v>
      </c>
    </row>
    <row r="6" spans="1:23" ht="15.75" x14ac:dyDescent="0.3">
      <c r="C6" s="5" t="s">
        <v>8</v>
      </c>
      <c r="D6" s="2"/>
      <c r="E6" s="7"/>
      <c r="I6" s="17"/>
      <c r="J6" s="19" t="s">
        <v>17</v>
      </c>
      <c r="K6" s="17"/>
      <c r="L6" s="17"/>
      <c r="O6" s="13" t="s">
        <v>8</v>
      </c>
      <c r="P6" s="22"/>
      <c r="Q6" s="25"/>
      <c r="R6" s="24"/>
      <c r="S6" s="24"/>
      <c r="U6" s="13" t="s">
        <v>8</v>
      </c>
      <c r="V6" s="13" t="s">
        <v>8</v>
      </c>
    </row>
    <row r="7" spans="1:23" ht="15.75" x14ac:dyDescent="0.3">
      <c r="C7" s="6"/>
      <c r="D7" s="3"/>
      <c r="E7" s="8"/>
      <c r="I7" s="22"/>
      <c r="J7" s="27" t="s">
        <v>3</v>
      </c>
      <c r="K7" s="27" t="s">
        <v>4</v>
      </c>
      <c r="L7" s="27" t="s">
        <v>2</v>
      </c>
      <c r="M7" s="16" t="s">
        <v>8</v>
      </c>
      <c r="N7" s="16" t="s">
        <v>8</v>
      </c>
      <c r="O7" s="15" t="s">
        <v>8</v>
      </c>
      <c r="P7" s="22"/>
      <c r="Q7" s="24" t="s">
        <v>6</v>
      </c>
      <c r="R7" s="24" t="s">
        <v>7</v>
      </c>
      <c r="S7" s="24" t="s">
        <v>5</v>
      </c>
      <c r="V7" s="19"/>
      <c r="W7" s="19"/>
    </row>
    <row r="8" spans="1:23" ht="15.75" x14ac:dyDescent="0.3">
      <c r="A8" s="14" t="s">
        <v>9</v>
      </c>
      <c r="C8" s="10">
        <v>0.75700000000000001</v>
      </c>
      <c r="D8" s="11">
        <v>0.35980000000000001</v>
      </c>
      <c r="E8" s="12">
        <v>0.63170000000000004</v>
      </c>
      <c r="I8" s="27" t="s">
        <v>18</v>
      </c>
      <c r="J8" s="43">
        <v>0.35980000000000001</v>
      </c>
      <c r="K8" s="43">
        <v>0.63170000000000004</v>
      </c>
      <c r="L8" s="43">
        <v>0.75700000000000001</v>
      </c>
      <c r="P8" s="22" t="s">
        <v>18</v>
      </c>
      <c r="Q8" s="26">
        <v>0.56079999999999997</v>
      </c>
      <c r="R8" s="26">
        <v>0.68879999999999997</v>
      </c>
      <c r="S8" s="26">
        <v>0.78210000000000002</v>
      </c>
      <c r="V8" s="20"/>
      <c r="W8" s="20"/>
    </row>
    <row r="9" spans="1:23" ht="15.75" x14ac:dyDescent="0.3">
      <c r="A9" s="14" t="s">
        <v>10</v>
      </c>
      <c r="C9" s="10">
        <v>0.1845</v>
      </c>
      <c r="D9" s="11">
        <v>0.21590000000000001</v>
      </c>
      <c r="E9" s="12">
        <v>0.18790000000000001</v>
      </c>
      <c r="I9" s="27" t="s">
        <v>19</v>
      </c>
      <c r="J9" s="43">
        <v>0.21590000000000001</v>
      </c>
      <c r="K9" s="43">
        <v>0.18790000000000001</v>
      </c>
      <c r="L9" s="43">
        <v>0.1845</v>
      </c>
      <c r="P9" s="22" t="s">
        <v>19</v>
      </c>
      <c r="Q9" s="26">
        <v>0.2266</v>
      </c>
      <c r="R9" s="26">
        <v>0.223</v>
      </c>
      <c r="S9" s="26">
        <v>0.1157</v>
      </c>
      <c r="V9" s="20"/>
      <c r="W9" s="20"/>
    </row>
    <row r="10" spans="1:23" ht="15.75" x14ac:dyDescent="0.3">
      <c r="A10" s="14" t="s">
        <v>11</v>
      </c>
      <c r="C10" s="10">
        <v>0.1845</v>
      </c>
      <c r="D10" s="11">
        <v>0.25130000000000002</v>
      </c>
      <c r="E10" s="12">
        <v>0.18790000000000001</v>
      </c>
      <c r="I10" s="27" t="s">
        <v>20</v>
      </c>
      <c r="J10" s="44">
        <v>3.5000000000000003E-2</v>
      </c>
      <c r="K10" s="44">
        <v>0</v>
      </c>
      <c r="L10" s="44">
        <v>0</v>
      </c>
      <c r="P10" s="22" t="s">
        <v>20</v>
      </c>
      <c r="Q10" s="26">
        <v>0</v>
      </c>
      <c r="R10" s="26">
        <v>0</v>
      </c>
      <c r="S10" s="26">
        <v>1.7999999999999999E-2</v>
      </c>
      <c r="U10" s="13" t="s">
        <v>8</v>
      </c>
      <c r="V10" s="21"/>
      <c r="W10" s="21"/>
    </row>
    <row r="11" spans="1:23" ht="15.75" x14ac:dyDescent="0.3">
      <c r="A11" s="14" t="s">
        <v>12</v>
      </c>
      <c r="C11" s="10">
        <v>1.5100000000000001E-2</v>
      </c>
      <c r="D11" s="11">
        <v>0.18609999999999999</v>
      </c>
      <c r="E11" s="12">
        <v>2.5000000000000001E-3</v>
      </c>
      <c r="I11" s="27" t="s">
        <v>21</v>
      </c>
      <c r="J11" s="43">
        <v>0.18609999999999999</v>
      </c>
      <c r="K11" s="43">
        <v>2.5000000000000001E-3</v>
      </c>
      <c r="L11" s="43">
        <v>1.5100000000000001E-2</v>
      </c>
      <c r="P11" s="22" t="s">
        <v>21</v>
      </c>
      <c r="Q11" s="26">
        <v>0</v>
      </c>
      <c r="R11" s="26">
        <v>6.1999999999999998E-3</v>
      </c>
      <c r="S11" s="26">
        <v>5.4000000000000003E-3</v>
      </c>
      <c r="V11" s="20"/>
      <c r="W11" s="20"/>
    </row>
    <row r="12" spans="1:23" ht="15.75" x14ac:dyDescent="0.3">
      <c r="A12" s="14" t="s">
        <v>13</v>
      </c>
      <c r="C12" s="10">
        <v>2.5100000000000001E-2</v>
      </c>
      <c r="D12" s="11">
        <v>0.01</v>
      </c>
      <c r="E12" s="12">
        <v>1.5800000000000002E-2</v>
      </c>
      <c r="I12" s="27" t="s">
        <v>22</v>
      </c>
      <c r="J12" s="43">
        <v>0.01</v>
      </c>
      <c r="K12" s="43">
        <v>1.5800000000000002E-2</v>
      </c>
      <c r="L12" s="43">
        <v>2.5100000000000001E-2</v>
      </c>
      <c r="P12" s="22" t="s">
        <v>22</v>
      </c>
      <c r="Q12" s="26">
        <v>4.7800000000000002E-2</v>
      </c>
      <c r="R12" s="26">
        <v>3.5999999999999997E-2</v>
      </c>
      <c r="S12" s="26">
        <v>6.1600000000000002E-2</v>
      </c>
      <c r="V12" s="20"/>
      <c r="W12" s="20"/>
    </row>
    <row r="13" spans="1:23" ht="15.75" x14ac:dyDescent="0.3">
      <c r="A13" s="14" t="s">
        <v>14</v>
      </c>
      <c r="C13" s="10">
        <v>3.8199999999999998E-2</v>
      </c>
      <c r="D13" s="11">
        <v>4.3400000000000001E-2</v>
      </c>
      <c r="E13" s="12">
        <v>0.24909999999999999</v>
      </c>
      <c r="I13" s="27" t="s">
        <v>23</v>
      </c>
      <c r="J13" s="44">
        <f>100%-(J8+J9+J10+J11+J12)</f>
        <v>0.19320000000000004</v>
      </c>
      <c r="K13" s="44">
        <f>100%-(K8+K9+K10+K11+K12)</f>
        <v>0.16209999999999991</v>
      </c>
      <c r="L13" s="44">
        <f>100%-(L8+L9+L10+L11+L12)</f>
        <v>1.8299999999999983E-2</v>
      </c>
      <c r="P13" s="22" t="s">
        <v>23</v>
      </c>
      <c r="Q13" s="26">
        <f>100%-(Q8+Q9+Q10+Q11+Q12)</f>
        <v>0.16480000000000006</v>
      </c>
      <c r="R13" s="26">
        <f t="shared" ref="R13:S13" si="0">100%-(R8+R9+R10+R11+R12)</f>
        <v>4.6000000000000041E-2</v>
      </c>
      <c r="S13" s="26">
        <f t="shared" si="0"/>
        <v>1.7199999999999993E-2</v>
      </c>
      <c r="V13" s="21"/>
      <c r="W13" s="21"/>
    </row>
    <row r="14" spans="1:23" x14ac:dyDescent="0.25">
      <c r="A14" s="14" t="s">
        <v>15</v>
      </c>
      <c r="C14" s="10">
        <v>0.1996</v>
      </c>
      <c r="D14" s="11">
        <v>0.43740000000000001</v>
      </c>
      <c r="E14" s="12">
        <v>0.19040000000000001</v>
      </c>
      <c r="I14" s="13" t="s">
        <v>8</v>
      </c>
      <c r="J14" s="13" t="s">
        <v>8</v>
      </c>
      <c r="P14" s="22"/>
      <c r="Q14" s="26">
        <v>0.2266</v>
      </c>
      <c r="R14" s="26">
        <v>0.22920000000000001</v>
      </c>
      <c r="S14" s="26">
        <v>0.13909999999999997</v>
      </c>
    </row>
    <row r="15" spans="1:23" x14ac:dyDescent="0.25">
      <c r="A15" s="14" t="s">
        <v>16</v>
      </c>
      <c r="C15" s="10">
        <v>0.22470000000000001</v>
      </c>
      <c r="D15" s="11">
        <v>0.44740000000000002</v>
      </c>
      <c r="E15" s="12">
        <v>0.20620000000000002</v>
      </c>
      <c r="P15" s="22"/>
      <c r="Q15" s="26">
        <v>0.27439999999999998</v>
      </c>
      <c r="R15" s="26">
        <v>0.26519999999999999</v>
      </c>
      <c r="S15" s="26">
        <v>0.20069999999999999</v>
      </c>
    </row>
    <row r="16" spans="1:23" x14ac:dyDescent="0.25">
      <c r="K16" s="13" t="s">
        <v>8</v>
      </c>
    </row>
    <row r="17" spans="3:19" x14ac:dyDescent="0.25">
      <c r="K17" s="13" t="s">
        <v>8</v>
      </c>
      <c r="P17" s="13" t="s">
        <v>8</v>
      </c>
      <c r="Q17" s="13" t="s">
        <v>8</v>
      </c>
    </row>
    <row r="18" spans="3:19" x14ac:dyDescent="0.25">
      <c r="K18" s="13" t="s">
        <v>8</v>
      </c>
      <c r="L18" s="13" t="s">
        <v>8</v>
      </c>
    </row>
    <row r="20" spans="3:19" x14ac:dyDescent="0.25">
      <c r="I20" s="13" t="s">
        <v>8</v>
      </c>
      <c r="J20" s="13" t="s">
        <v>8</v>
      </c>
      <c r="Q20" s="13" t="s">
        <v>8</v>
      </c>
      <c r="S20" s="13" t="s">
        <v>8</v>
      </c>
    </row>
    <row r="21" spans="3:19" x14ac:dyDescent="0.25">
      <c r="L21" s="13" t="s">
        <v>8</v>
      </c>
    </row>
    <row r="22" spans="3:19" x14ac:dyDescent="0.25">
      <c r="G22" s="13" t="s">
        <v>8</v>
      </c>
    </row>
    <row r="24" spans="3:19" x14ac:dyDescent="0.25">
      <c r="C24" s="13" t="s">
        <v>8</v>
      </c>
    </row>
    <row r="26" spans="3:19" x14ac:dyDescent="0.25">
      <c r="F26" s="13" t="s">
        <v>8</v>
      </c>
    </row>
    <row r="37" spans="7:27" x14ac:dyDescent="0.25">
      <c r="H37" s="29"/>
      <c r="I37" s="29"/>
      <c r="J37" s="29"/>
      <c r="K37" s="29"/>
      <c r="L37" s="29"/>
      <c r="M37" s="29"/>
    </row>
    <row r="38" spans="7:27" x14ac:dyDescent="0.25">
      <c r="H38" s="28"/>
      <c r="I38" s="28"/>
      <c r="J38" s="28"/>
      <c r="K38" s="28"/>
      <c r="L38" s="28"/>
      <c r="M38" s="28"/>
    </row>
    <row r="40" spans="7:27" x14ac:dyDescent="0.25">
      <c r="G40" s="22"/>
      <c r="H40" s="27" t="s">
        <v>3</v>
      </c>
      <c r="I40" s="27" t="s">
        <v>2</v>
      </c>
      <c r="J40" s="27" t="s">
        <v>4</v>
      </c>
      <c r="K40" s="27" t="s">
        <v>6</v>
      </c>
      <c r="L40" s="27" t="s">
        <v>7</v>
      </c>
      <c r="M40" s="27" t="s">
        <v>5</v>
      </c>
      <c r="T40" s="22"/>
      <c r="U40" s="27" t="s">
        <v>3</v>
      </c>
      <c r="V40" s="27" t="s">
        <v>2</v>
      </c>
      <c r="W40" s="27" t="s">
        <v>4</v>
      </c>
      <c r="Y40" s="27" t="s">
        <v>6</v>
      </c>
      <c r="Z40" s="27" t="s">
        <v>7</v>
      </c>
      <c r="AA40" s="27" t="s">
        <v>5</v>
      </c>
    </row>
    <row r="41" spans="7:27" x14ac:dyDescent="0.25">
      <c r="G41" s="22" t="s">
        <v>25</v>
      </c>
      <c r="H41" s="26">
        <v>4.3400000000000001E-2</v>
      </c>
      <c r="I41" s="26">
        <v>3.8199999999999998E-2</v>
      </c>
      <c r="J41" s="26">
        <v>0.24909999999999999</v>
      </c>
      <c r="K41" s="26">
        <v>8.7599999999999997E-2</v>
      </c>
      <c r="L41" s="26">
        <v>0.22670000000000001</v>
      </c>
      <c r="M41" s="26">
        <v>8.1900000000000001E-2</v>
      </c>
      <c r="T41" s="22" t="s">
        <v>25</v>
      </c>
      <c r="U41" s="26">
        <v>4.3400000000000001E-2</v>
      </c>
      <c r="V41" s="26">
        <v>3.8199999999999998E-2</v>
      </c>
      <c r="W41" s="26">
        <v>0.24909999999999999</v>
      </c>
      <c r="Y41" s="26">
        <v>8.7599999999999997E-2</v>
      </c>
      <c r="Z41" s="26">
        <v>0.22670000000000001</v>
      </c>
      <c r="AA41" s="26">
        <v>8.1900000000000001E-2</v>
      </c>
    </row>
    <row r="43" spans="7:27" x14ac:dyDescent="0.25">
      <c r="O43" s="13" t="s">
        <v>8</v>
      </c>
    </row>
    <row r="44" spans="7:27" x14ac:dyDescent="0.25">
      <c r="Q44" s="13" t="s">
        <v>8</v>
      </c>
    </row>
    <row r="45" spans="7:27" x14ac:dyDescent="0.25">
      <c r="X45" s="13" t="s">
        <v>8</v>
      </c>
    </row>
    <row r="46" spans="7:27" x14ac:dyDescent="0.25">
      <c r="J46" s="13" t="s">
        <v>8</v>
      </c>
      <c r="L46" s="13" t="s">
        <v>8</v>
      </c>
    </row>
    <row r="47" spans="7:27" x14ac:dyDescent="0.25">
      <c r="R47" s="30"/>
    </row>
    <row r="48" spans="7:27" x14ac:dyDescent="0.25">
      <c r="G48" s="13"/>
      <c r="H48" s="13"/>
      <c r="I48" s="13"/>
      <c r="J48" s="13"/>
      <c r="K48" s="13"/>
      <c r="L48" s="13"/>
      <c r="M48" s="13"/>
    </row>
    <row r="49" spans="7:14" x14ac:dyDescent="0.25">
      <c r="G49" s="22"/>
      <c r="H49" s="27" t="s">
        <v>3</v>
      </c>
      <c r="I49" s="27" t="s">
        <v>2</v>
      </c>
      <c r="J49" s="27" t="s">
        <v>4</v>
      </c>
      <c r="L49" s="27" t="s">
        <v>6</v>
      </c>
      <c r="M49" s="27" t="s">
        <v>7</v>
      </c>
      <c r="N49" s="27" t="s">
        <v>5</v>
      </c>
    </row>
    <row r="50" spans="7:14" x14ac:dyDescent="0.25">
      <c r="G50" s="22" t="s">
        <v>25</v>
      </c>
      <c r="H50" s="26">
        <v>4.3400000000000001E-2</v>
      </c>
      <c r="I50" s="26">
        <v>3.8199999999999998E-2</v>
      </c>
      <c r="J50" s="26">
        <v>0.24909999999999999</v>
      </c>
      <c r="L50" s="26">
        <v>8.7599999999999997E-2</v>
      </c>
      <c r="M50" s="26">
        <v>0.22670000000000001</v>
      </c>
      <c r="N50" s="26">
        <v>8.1900000000000001E-2</v>
      </c>
    </row>
    <row r="53" spans="7:14" x14ac:dyDescent="0.25">
      <c r="H53" s="13" t="s">
        <v>26</v>
      </c>
      <c r="I53" s="13" t="s">
        <v>2</v>
      </c>
      <c r="J53" s="13" t="s">
        <v>4</v>
      </c>
    </row>
    <row r="54" spans="7:14" x14ac:dyDescent="0.25">
      <c r="G54" s="13" t="s">
        <v>27</v>
      </c>
      <c r="H54" s="32">
        <v>624.1</v>
      </c>
      <c r="I54" s="32">
        <v>920.2</v>
      </c>
      <c r="J54" s="32">
        <v>1582.8</v>
      </c>
    </row>
    <row r="55" spans="7:14" x14ac:dyDescent="0.25">
      <c r="G55" s="13" t="s">
        <v>28</v>
      </c>
      <c r="H55" s="32">
        <v>1132</v>
      </c>
      <c r="I55" s="32">
        <v>1601.5</v>
      </c>
      <c r="J55" s="32">
        <v>572.79999999999995</v>
      </c>
    </row>
    <row r="56" spans="7:14" x14ac:dyDescent="0.25">
      <c r="H56" s="29" t="s">
        <v>27</v>
      </c>
      <c r="I56" s="29" t="s">
        <v>28</v>
      </c>
      <c r="J56" s="29"/>
    </row>
    <row r="57" spans="7:14" x14ac:dyDescent="0.25">
      <c r="G57" s="13" t="s">
        <v>3</v>
      </c>
      <c r="H57">
        <v>624.1</v>
      </c>
      <c r="I57" s="31">
        <v>1132</v>
      </c>
      <c r="M57" s="13" t="s">
        <v>8</v>
      </c>
    </row>
    <row r="58" spans="7:14" x14ac:dyDescent="0.25">
      <c r="G58" s="13" t="s">
        <v>2</v>
      </c>
      <c r="H58">
        <v>920.2</v>
      </c>
      <c r="I58" s="31">
        <v>1601.5</v>
      </c>
    </row>
    <row r="59" spans="7:14" x14ac:dyDescent="0.25">
      <c r="G59" s="13" t="s">
        <v>4</v>
      </c>
      <c r="H59">
        <v>1582.8</v>
      </c>
      <c r="I59">
        <v>572.79999999999995</v>
      </c>
    </row>
    <row r="62" spans="7:14" x14ac:dyDescent="0.25">
      <c r="H62" s="13" t="s">
        <v>27</v>
      </c>
      <c r="I62" s="13" t="s">
        <v>28</v>
      </c>
    </row>
    <row r="63" spans="7:14" x14ac:dyDescent="0.25">
      <c r="G63" s="13" t="s">
        <v>6</v>
      </c>
      <c r="H63" s="36">
        <v>1773.1</v>
      </c>
      <c r="I63" s="36">
        <v>3015</v>
      </c>
    </row>
    <row r="64" spans="7:14" x14ac:dyDescent="0.25">
      <c r="G64" s="13" t="s">
        <v>7</v>
      </c>
      <c r="H64" s="36">
        <v>2603.3000000000002</v>
      </c>
      <c r="I64" s="36">
        <v>2597.4</v>
      </c>
    </row>
    <row r="65" spans="3:15" x14ac:dyDescent="0.25">
      <c r="G65" s="13" t="s">
        <v>5</v>
      </c>
      <c r="H65" s="36">
        <v>1490.3</v>
      </c>
      <c r="I65" s="36">
        <v>692.3</v>
      </c>
    </row>
    <row r="66" spans="3:15" x14ac:dyDescent="0.25">
      <c r="H66" s="33">
        <v>1773.1</v>
      </c>
      <c r="I66" s="34">
        <v>2603.3000000000002</v>
      </c>
      <c r="J66" s="35">
        <v>1490.3</v>
      </c>
    </row>
    <row r="67" spans="3:15" x14ac:dyDescent="0.25">
      <c r="H67" s="33">
        <v>3015</v>
      </c>
      <c r="I67" s="34">
        <v>2597.4</v>
      </c>
      <c r="J67" s="35">
        <v>692.3</v>
      </c>
    </row>
    <row r="69" spans="3:15" x14ac:dyDescent="0.25">
      <c r="G69" s="22"/>
      <c r="H69" s="22"/>
      <c r="I69" s="22"/>
    </row>
    <row r="70" spans="3:15" x14ac:dyDescent="0.25">
      <c r="G70" s="22"/>
      <c r="H70" s="25" t="s">
        <v>27</v>
      </c>
      <c r="I70" s="25" t="s">
        <v>28</v>
      </c>
    </row>
    <row r="71" spans="3:15" x14ac:dyDescent="0.25">
      <c r="G71" s="22" t="s">
        <v>3</v>
      </c>
      <c r="H71" s="22">
        <v>624.1</v>
      </c>
      <c r="I71" s="41">
        <v>1132</v>
      </c>
    </row>
    <row r="72" spans="3:15" x14ac:dyDescent="0.25">
      <c r="G72" s="22" t="s">
        <v>2</v>
      </c>
      <c r="H72" s="22">
        <v>920.2</v>
      </c>
      <c r="I72" s="41">
        <v>1601.5</v>
      </c>
    </row>
    <row r="73" spans="3:15" x14ac:dyDescent="0.25">
      <c r="G73" s="22" t="s">
        <v>4</v>
      </c>
      <c r="H73" s="22">
        <v>1582.8</v>
      </c>
      <c r="I73" s="22">
        <v>572.79999999999995</v>
      </c>
    </row>
    <row r="74" spans="3:15" x14ac:dyDescent="0.25">
      <c r="G74" s="22"/>
      <c r="H74" s="22"/>
      <c r="I74" s="22"/>
    </row>
    <row r="75" spans="3:15" x14ac:dyDescent="0.25">
      <c r="G75" s="22" t="s">
        <v>6</v>
      </c>
      <c r="H75" s="42">
        <v>1773.1</v>
      </c>
      <c r="I75" s="42">
        <v>3015</v>
      </c>
    </row>
    <row r="76" spans="3:15" x14ac:dyDescent="0.25">
      <c r="G76" s="22" t="s">
        <v>7</v>
      </c>
      <c r="H76" s="42">
        <v>2603.3000000000002</v>
      </c>
      <c r="I76" s="42">
        <v>2597.4</v>
      </c>
    </row>
    <row r="77" spans="3:15" x14ac:dyDescent="0.25">
      <c r="G77" s="22" t="s">
        <v>5</v>
      </c>
      <c r="H77" s="42">
        <v>1490.3</v>
      </c>
      <c r="I77" s="42">
        <v>692.3</v>
      </c>
    </row>
    <row r="78" spans="3:15" x14ac:dyDescent="0.25">
      <c r="C78" s="13" t="s">
        <v>8</v>
      </c>
    </row>
    <row r="80" spans="3:15" x14ac:dyDescent="0.25">
      <c r="G80" s="22"/>
      <c r="I80" s="27" t="s">
        <v>3</v>
      </c>
      <c r="J80" s="27" t="s">
        <v>2</v>
      </c>
      <c r="K80" s="27" t="s">
        <v>4</v>
      </c>
      <c r="M80" s="27" t="s">
        <v>6</v>
      </c>
      <c r="N80" s="27" t="s">
        <v>7</v>
      </c>
      <c r="O80" s="27" t="s">
        <v>5</v>
      </c>
    </row>
    <row r="81" spans="7:15" x14ac:dyDescent="0.25">
      <c r="G81" s="13" t="s">
        <v>29</v>
      </c>
      <c r="I81" s="38">
        <v>0.38440000000000002</v>
      </c>
      <c r="J81" s="38">
        <v>0.27539999999999998</v>
      </c>
      <c r="K81" s="38">
        <v>0.27629999999999999</v>
      </c>
      <c r="L81" s="39"/>
      <c r="M81" s="38">
        <v>0.14430000000000001</v>
      </c>
      <c r="N81" s="38">
        <v>0.13420000000000001</v>
      </c>
      <c r="O81" s="38">
        <v>0.29110000000000003</v>
      </c>
    </row>
    <row r="86" spans="7:15" x14ac:dyDescent="0.25">
      <c r="L86" s="13" t="s">
        <v>8</v>
      </c>
    </row>
    <row r="102" spans="6:14" x14ac:dyDescent="0.25">
      <c r="F102" s="22"/>
      <c r="G102" s="22"/>
      <c r="H102" s="37" t="s">
        <v>3</v>
      </c>
      <c r="I102" s="37" t="s">
        <v>2</v>
      </c>
      <c r="J102" s="37" t="s">
        <v>4</v>
      </c>
      <c r="K102" s="37"/>
      <c r="L102" s="37" t="s">
        <v>6</v>
      </c>
      <c r="M102" s="37" t="s">
        <v>7</v>
      </c>
      <c r="N102" s="37" t="s">
        <v>5</v>
      </c>
    </row>
    <row r="103" spans="6:14" x14ac:dyDescent="0.25">
      <c r="F103" s="22" t="s">
        <v>30</v>
      </c>
      <c r="G103" s="22"/>
      <c r="H103" s="40">
        <v>0.15379999999999999</v>
      </c>
      <c r="I103" s="40">
        <v>0</v>
      </c>
      <c r="J103" s="40">
        <v>0</v>
      </c>
      <c r="K103" s="22"/>
      <c r="L103" s="40">
        <v>0</v>
      </c>
      <c r="M103" s="40">
        <v>0</v>
      </c>
      <c r="N103" s="40">
        <v>4.3200000000000002E-2</v>
      </c>
    </row>
    <row r="105" spans="6:14" x14ac:dyDescent="0.25">
      <c r="L105" s="45" t="s">
        <v>8</v>
      </c>
    </row>
    <row r="109" spans="6:14" x14ac:dyDescent="0.25">
      <c r="G109" s="22"/>
      <c r="H109" s="37" t="s">
        <v>3</v>
      </c>
      <c r="I109" s="37" t="s">
        <v>2</v>
      </c>
      <c r="J109" s="37" t="s">
        <v>4</v>
      </c>
      <c r="K109" s="37"/>
      <c r="L109" s="37" t="s">
        <v>6</v>
      </c>
      <c r="M109" s="37" t="s">
        <v>7</v>
      </c>
      <c r="N109" s="37" t="s">
        <v>5</v>
      </c>
    </row>
    <row r="110" spans="6:14" x14ac:dyDescent="0.25">
      <c r="G110" s="22" t="s">
        <v>31</v>
      </c>
      <c r="H110" s="46">
        <v>392.1</v>
      </c>
      <c r="I110" s="46">
        <v>373.6</v>
      </c>
      <c r="J110" s="46">
        <v>1127.2</v>
      </c>
      <c r="L110" s="46">
        <v>620</v>
      </c>
      <c r="M110" s="46">
        <v>636.29999999999995</v>
      </c>
      <c r="N110" s="46">
        <v>109.4</v>
      </c>
    </row>
    <row r="111" spans="6:14" x14ac:dyDescent="0.25">
      <c r="F111" s="45" t="s">
        <v>8</v>
      </c>
    </row>
    <row r="118" spans="7:14" x14ac:dyDescent="0.25">
      <c r="L118" s="45" t="s">
        <v>8</v>
      </c>
    </row>
    <row r="126" spans="7:14" x14ac:dyDescent="0.25">
      <c r="G126" s="22"/>
      <c r="H126" s="37" t="s">
        <v>3</v>
      </c>
      <c r="I126" s="37" t="s">
        <v>2</v>
      </c>
      <c r="J126" s="37" t="s">
        <v>4</v>
      </c>
      <c r="K126" s="37"/>
      <c r="L126" s="37" t="s">
        <v>6</v>
      </c>
      <c r="M126" s="37" t="s">
        <v>7</v>
      </c>
      <c r="N126" s="37" t="s">
        <v>5</v>
      </c>
    </row>
    <row r="127" spans="7:14" x14ac:dyDescent="0.25">
      <c r="G127" s="22" t="s">
        <v>32</v>
      </c>
      <c r="H127" s="47">
        <v>35.58</v>
      </c>
      <c r="I127" s="48">
        <v>17.021276595744681</v>
      </c>
      <c r="J127" s="47">
        <v>37.209302325581397</v>
      </c>
      <c r="K127" s="37"/>
      <c r="L127" s="47">
        <v>1257.6923076923076</v>
      </c>
      <c r="M127" s="47">
        <v>603.67097212780425</v>
      </c>
      <c r="N127" s="47">
        <v>65.714285714285722</v>
      </c>
    </row>
    <row r="144" spans="7:14" x14ac:dyDescent="0.25">
      <c r="G144" s="45" t="s">
        <v>33</v>
      </c>
      <c r="I144" s="50">
        <v>14.285714285714285</v>
      </c>
      <c r="J144" s="51">
        <v>4.3478260869565215</v>
      </c>
      <c r="K144" s="51">
        <v>9.3023255813953494</v>
      </c>
      <c r="L144" s="50">
        <v>7.6923076923076916</v>
      </c>
      <c r="M144" s="51">
        <v>35.483870967741936</v>
      </c>
      <c r="N144" s="52">
        <v>8.5714285714285712</v>
      </c>
    </row>
    <row r="147" spans="7:15" x14ac:dyDescent="0.25">
      <c r="G147" s="22"/>
      <c r="H147" s="22"/>
      <c r="I147" s="37" t="s">
        <v>3</v>
      </c>
      <c r="J147" s="37" t="s">
        <v>2</v>
      </c>
      <c r="K147" s="37" t="s">
        <v>4</v>
      </c>
      <c r="L147" s="37"/>
      <c r="M147" s="37" t="s">
        <v>6</v>
      </c>
      <c r="N147" s="37" t="s">
        <v>7</v>
      </c>
      <c r="O147" s="37" t="s">
        <v>5</v>
      </c>
    </row>
    <row r="148" spans="7:15" x14ac:dyDescent="0.25">
      <c r="G148" s="25" t="s">
        <v>34</v>
      </c>
      <c r="H148" s="25"/>
      <c r="I148" s="54">
        <v>14.285714285714285</v>
      </c>
      <c r="J148" s="54">
        <v>4.3478260869565215</v>
      </c>
      <c r="K148" s="54">
        <v>9.3023255813953494</v>
      </c>
      <c r="L148" s="22"/>
      <c r="M148" s="54">
        <v>7.6923076923076916</v>
      </c>
      <c r="N148" s="54">
        <v>3.2258064516129035</v>
      </c>
      <c r="O148" s="54">
        <v>2.8571428571428572</v>
      </c>
    </row>
    <row r="149" spans="7:15" x14ac:dyDescent="0.25">
      <c r="G149" s="25" t="s">
        <v>35</v>
      </c>
      <c r="H149" s="25"/>
      <c r="I149" s="53">
        <f>+I144-I148</f>
        <v>0</v>
      </c>
      <c r="J149" s="53">
        <f>+J144-J148</f>
        <v>0</v>
      </c>
      <c r="K149" s="53">
        <f>+K144-K148</f>
        <v>0</v>
      </c>
      <c r="L149" s="22"/>
      <c r="M149" s="53">
        <f>+L144-M148</f>
        <v>0</v>
      </c>
      <c r="N149" s="53">
        <f>+M144-N148</f>
        <v>32.258064516129032</v>
      </c>
      <c r="O149" s="53">
        <f>+N144-O148</f>
        <v>5.7142857142857135</v>
      </c>
    </row>
    <row r="152" spans="7:15" x14ac:dyDescent="0.25">
      <c r="K152" s="49" t="s">
        <v>8</v>
      </c>
    </row>
    <row r="155" spans="7:15" x14ac:dyDescent="0.25">
      <c r="K155" s="49" t="s">
        <v>8</v>
      </c>
    </row>
    <row r="159" spans="7:15" x14ac:dyDescent="0.25">
      <c r="I159" s="49" t="s">
        <v>8</v>
      </c>
    </row>
    <row r="161" spans="7:18" ht="15.75" thickBot="1" x14ac:dyDescent="0.3"/>
    <row r="162" spans="7:18" x14ac:dyDescent="0.25">
      <c r="G162" s="56"/>
      <c r="H162" s="61" t="s">
        <v>40</v>
      </c>
      <c r="I162" s="62" t="s">
        <v>3</v>
      </c>
      <c r="J162" s="62" t="s">
        <v>2</v>
      </c>
      <c r="K162" s="62" t="s">
        <v>4</v>
      </c>
      <c r="L162" s="62"/>
      <c r="M162" s="62" t="s">
        <v>6</v>
      </c>
      <c r="N162" s="62" t="s">
        <v>7</v>
      </c>
      <c r="O162" s="63" t="s">
        <v>5</v>
      </c>
    </row>
    <row r="163" spans="7:18" ht="15.75" thickBot="1" x14ac:dyDescent="0.3">
      <c r="G163" s="64" t="s">
        <v>39</v>
      </c>
      <c r="H163" s="57"/>
      <c r="I163" s="58" t="s">
        <v>36</v>
      </c>
      <c r="J163" s="58" t="s">
        <v>37</v>
      </c>
      <c r="K163" s="58" t="s">
        <v>37</v>
      </c>
      <c r="L163" s="59"/>
      <c r="M163" s="58" t="s">
        <v>38</v>
      </c>
      <c r="N163" s="58" t="s">
        <v>36</v>
      </c>
      <c r="O163" s="60" t="s">
        <v>37</v>
      </c>
    </row>
    <row r="166" spans="7:18" x14ac:dyDescent="0.25">
      <c r="G166" s="22"/>
      <c r="H166" s="22"/>
      <c r="I166" s="37" t="s">
        <v>3</v>
      </c>
      <c r="J166" s="37" t="s">
        <v>2</v>
      </c>
      <c r="K166" s="37" t="s">
        <v>4</v>
      </c>
      <c r="L166" s="37"/>
      <c r="M166" s="37" t="s">
        <v>6</v>
      </c>
      <c r="N166" s="37" t="s">
        <v>7</v>
      </c>
      <c r="O166" s="37" t="s">
        <v>5</v>
      </c>
    </row>
    <row r="167" spans="7:18" x14ac:dyDescent="0.25">
      <c r="G167" s="22" t="s">
        <v>41</v>
      </c>
      <c r="H167" s="22"/>
      <c r="I167" s="65">
        <v>128.57142857142856</v>
      </c>
      <c r="J167" s="65">
        <v>217.02127659574469</v>
      </c>
      <c r="K167" s="65">
        <v>132.55813953488374</v>
      </c>
      <c r="L167" s="22"/>
      <c r="M167" s="65">
        <v>226.92307692307691</v>
      </c>
      <c r="N167" s="65">
        <v>296.77419354838707</v>
      </c>
      <c r="O167" s="65">
        <v>191.42857142857144</v>
      </c>
      <c r="R167" s="55" t="s">
        <v>8</v>
      </c>
    </row>
    <row r="170" spans="7:18" x14ac:dyDescent="0.25">
      <c r="G170" s="71"/>
      <c r="H170" s="71"/>
      <c r="I170" s="73" t="s">
        <v>3</v>
      </c>
      <c r="J170" s="73" t="s">
        <v>2</v>
      </c>
      <c r="K170" s="73" t="s">
        <v>4</v>
      </c>
      <c r="L170" s="73"/>
      <c r="M170" s="73" t="s">
        <v>6</v>
      </c>
      <c r="N170" s="73" t="s">
        <v>7</v>
      </c>
      <c r="O170" s="73" t="s">
        <v>5</v>
      </c>
    </row>
    <row r="171" spans="7:18" x14ac:dyDescent="0.25">
      <c r="G171" s="71" t="s">
        <v>42</v>
      </c>
      <c r="H171" s="71"/>
      <c r="I171" s="70">
        <v>732.14285714285711</v>
      </c>
      <c r="J171" s="70">
        <v>1462.9787234042556</v>
      </c>
      <c r="K171" s="70">
        <v>1493.2558139534885</v>
      </c>
      <c r="L171" s="71"/>
      <c r="M171" s="72">
        <v>3018.4615384615381</v>
      </c>
      <c r="N171" s="72">
        <v>4240.645161290322</v>
      </c>
      <c r="O171" s="72">
        <v>1322</v>
      </c>
    </row>
    <row r="175" spans="7:18" x14ac:dyDescent="0.25">
      <c r="I175" s="55" t="s">
        <v>8</v>
      </c>
    </row>
    <row r="192" spans="8:15" x14ac:dyDescent="0.25">
      <c r="H192" s="22"/>
      <c r="I192" s="37" t="s">
        <v>3</v>
      </c>
      <c r="J192" s="37" t="s">
        <v>2</v>
      </c>
      <c r="K192" s="37" t="s">
        <v>4</v>
      </c>
      <c r="L192" s="37"/>
      <c r="M192" s="37" t="s">
        <v>6</v>
      </c>
      <c r="N192" s="37" t="s">
        <v>7</v>
      </c>
      <c r="O192" s="37" t="s">
        <v>5</v>
      </c>
    </row>
    <row r="193" spans="8:15" x14ac:dyDescent="0.25">
      <c r="H193" s="22" t="s">
        <v>44</v>
      </c>
      <c r="I193" s="66">
        <v>17.899999999999999</v>
      </c>
      <c r="J193" s="66">
        <v>25.5</v>
      </c>
      <c r="K193" s="66">
        <v>14</v>
      </c>
      <c r="L193" s="22"/>
      <c r="M193" s="66">
        <v>30.8</v>
      </c>
      <c r="N193" s="66">
        <v>35.5</v>
      </c>
      <c r="O193" s="66">
        <v>28.6</v>
      </c>
    </row>
    <row r="194" spans="8:15" x14ac:dyDescent="0.25">
      <c r="H194" s="22" t="s">
        <v>43</v>
      </c>
      <c r="I194" s="66">
        <v>10.7</v>
      </c>
      <c r="J194" s="66">
        <v>25.5</v>
      </c>
      <c r="K194" s="66">
        <v>25.6</v>
      </c>
      <c r="L194" s="22"/>
      <c r="M194" s="66">
        <v>23.1</v>
      </c>
      <c r="N194" s="66">
        <v>29</v>
      </c>
      <c r="O194" s="66">
        <v>31.4</v>
      </c>
    </row>
    <row r="201" spans="8:15" x14ac:dyDescent="0.25">
      <c r="K201" s="55" t="s">
        <v>8</v>
      </c>
    </row>
    <row r="205" spans="8:15" x14ac:dyDescent="0.25">
      <c r="I205" s="55" t="s">
        <v>8</v>
      </c>
    </row>
    <row r="206" spans="8:15" x14ac:dyDescent="0.25">
      <c r="H206" s="22"/>
      <c r="I206" s="37" t="s">
        <v>3</v>
      </c>
      <c r="J206" s="37" t="s">
        <v>2</v>
      </c>
      <c r="K206" s="37" t="s">
        <v>4</v>
      </c>
      <c r="L206" s="37"/>
      <c r="M206" s="37" t="s">
        <v>6</v>
      </c>
      <c r="N206" s="37" t="s">
        <v>7</v>
      </c>
      <c r="O206" s="37" t="s">
        <v>5</v>
      </c>
    </row>
    <row r="207" spans="8:15" x14ac:dyDescent="0.25">
      <c r="H207" s="22" t="s">
        <v>45</v>
      </c>
      <c r="I207" s="66">
        <v>10.714285714285714</v>
      </c>
      <c r="J207" s="66">
        <v>13.043478260869565</v>
      </c>
      <c r="K207" s="66">
        <v>6.9767441860465116</v>
      </c>
      <c r="L207" s="25"/>
      <c r="M207" s="66">
        <v>9.615384615384615</v>
      </c>
      <c r="N207" s="66">
        <v>0</v>
      </c>
      <c r="O207" s="66">
        <v>11.428571428571429</v>
      </c>
    </row>
    <row r="213" spans="7:16" x14ac:dyDescent="0.25">
      <c r="J213" s="55" t="s">
        <v>8</v>
      </c>
    </row>
    <row r="214" spans="7:16" x14ac:dyDescent="0.25">
      <c r="J214" s="67" t="s">
        <v>8</v>
      </c>
    </row>
    <row r="215" spans="7:16" x14ac:dyDescent="0.25">
      <c r="G215" s="55" t="s">
        <v>8</v>
      </c>
      <c r="H215" s="55" t="s">
        <v>8</v>
      </c>
      <c r="M215" s="67" t="s">
        <v>8</v>
      </c>
    </row>
    <row r="223" spans="7:16" x14ac:dyDescent="0.25">
      <c r="H223" s="22"/>
      <c r="I223" s="22"/>
      <c r="J223" s="37" t="s">
        <v>3</v>
      </c>
      <c r="K223" s="37" t="s">
        <v>2</v>
      </c>
      <c r="L223" s="37" t="s">
        <v>4</v>
      </c>
      <c r="M223" s="22"/>
      <c r="N223" s="37" t="s">
        <v>6</v>
      </c>
      <c r="O223" s="37" t="s">
        <v>7</v>
      </c>
      <c r="P223" s="37" t="s">
        <v>5</v>
      </c>
    </row>
    <row r="224" spans="7:16" x14ac:dyDescent="0.25">
      <c r="H224" s="22" t="s">
        <v>46</v>
      </c>
      <c r="I224" s="22"/>
      <c r="J224" s="66">
        <v>24.9</v>
      </c>
      <c r="K224" s="66">
        <v>48.9</v>
      </c>
      <c r="L224" s="66">
        <v>53.5</v>
      </c>
      <c r="M224" s="25"/>
      <c r="N224" s="66">
        <v>53.8</v>
      </c>
      <c r="O224" s="66">
        <v>58.7</v>
      </c>
      <c r="P224" s="66">
        <v>65.7</v>
      </c>
    </row>
    <row r="225" spans="8:17" x14ac:dyDescent="0.25">
      <c r="H225" s="55" t="s">
        <v>8</v>
      </c>
    </row>
    <row r="226" spans="8:17" x14ac:dyDescent="0.25">
      <c r="H226" s="55" t="s">
        <v>8</v>
      </c>
    </row>
    <row r="236" spans="8:17" x14ac:dyDescent="0.25">
      <c r="M236" s="67" t="s">
        <v>8</v>
      </c>
    </row>
    <row r="239" spans="8:17" x14ac:dyDescent="0.25">
      <c r="I239" s="22"/>
      <c r="J239" s="22"/>
      <c r="K239" s="37" t="s">
        <v>3</v>
      </c>
      <c r="L239" s="37" t="s">
        <v>2</v>
      </c>
      <c r="M239" s="37" t="s">
        <v>4</v>
      </c>
      <c r="N239" s="22"/>
      <c r="O239" s="37" t="s">
        <v>6</v>
      </c>
      <c r="P239" s="37" t="s">
        <v>7</v>
      </c>
      <c r="Q239" s="37" t="s">
        <v>5</v>
      </c>
    </row>
    <row r="240" spans="8:17" x14ac:dyDescent="0.25">
      <c r="I240" s="22" t="s">
        <v>47</v>
      </c>
      <c r="J240" s="22"/>
      <c r="K240" s="68">
        <v>153</v>
      </c>
      <c r="L240" s="68">
        <v>320</v>
      </c>
      <c r="M240" s="68">
        <v>144</v>
      </c>
      <c r="N240" s="22"/>
      <c r="O240" s="68">
        <v>308</v>
      </c>
      <c r="P240" s="68">
        <v>208</v>
      </c>
      <c r="Q240" s="68">
        <v>179</v>
      </c>
    </row>
    <row r="256" spans="11:19" x14ac:dyDescent="0.25">
      <c r="K256" s="22"/>
      <c r="L256" s="22"/>
      <c r="M256" s="37" t="s">
        <v>3</v>
      </c>
      <c r="N256" s="37" t="s">
        <v>2</v>
      </c>
      <c r="O256" s="37" t="s">
        <v>4</v>
      </c>
      <c r="P256" s="22"/>
      <c r="Q256" s="37" t="s">
        <v>6</v>
      </c>
      <c r="R256" s="37" t="s">
        <v>7</v>
      </c>
      <c r="S256" s="37" t="s">
        <v>5</v>
      </c>
    </row>
    <row r="257" spans="11:20" x14ac:dyDescent="0.25">
      <c r="K257" s="22" t="s">
        <v>48</v>
      </c>
      <c r="L257" s="22"/>
      <c r="M257" s="66">
        <v>10.714285714285714</v>
      </c>
      <c r="N257" s="66">
        <v>4.2553191489361701</v>
      </c>
      <c r="O257" s="66">
        <v>2.3255813953488373</v>
      </c>
      <c r="P257" s="25"/>
      <c r="Q257" s="66">
        <v>13.461538461538462</v>
      </c>
      <c r="R257" s="66">
        <v>58.064516129032256</v>
      </c>
      <c r="S257" s="66">
        <v>0</v>
      </c>
    </row>
    <row r="264" spans="11:20" x14ac:dyDescent="0.25">
      <c r="L264" s="67" t="s">
        <v>8</v>
      </c>
      <c r="N264" s="67" t="s">
        <v>8</v>
      </c>
    </row>
    <row r="265" spans="11:20" x14ac:dyDescent="0.25">
      <c r="L265" s="67" t="s">
        <v>8</v>
      </c>
    </row>
    <row r="271" spans="11:20" x14ac:dyDescent="0.25">
      <c r="L271" s="22"/>
      <c r="M271" s="22"/>
      <c r="N271" s="37" t="s">
        <v>3</v>
      </c>
      <c r="O271" s="37" t="s">
        <v>2</v>
      </c>
      <c r="P271" s="37" t="s">
        <v>4</v>
      </c>
      <c r="Q271" s="22"/>
      <c r="R271" s="37" t="s">
        <v>6</v>
      </c>
      <c r="S271" s="37" t="s">
        <v>7</v>
      </c>
      <c r="T271" s="37" t="s">
        <v>5</v>
      </c>
    </row>
    <row r="272" spans="11:20" x14ac:dyDescent="0.25">
      <c r="L272" s="22" t="s">
        <v>49</v>
      </c>
      <c r="M272" s="22"/>
      <c r="N272" s="69">
        <v>0.29360000000000003</v>
      </c>
      <c r="O272" s="69">
        <v>0.54210000000000003</v>
      </c>
      <c r="P272" s="69">
        <v>0.64319999999999999</v>
      </c>
      <c r="Q272" s="22"/>
      <c r="R272" s="69">
        <v>0.48299999999999998</v>
      </c>
      <c r="S272" s="69">
        <v>0.67159999999999997</v>
      </c>
      <c r="T272" s="69">
        <v>0.73060000000000003</v>
      </c>
    </row>
    <row r="280" spans="13:20" x14ac:dyDescent="0.25">
      <c r="N280" s="67" t="s">
        <v>8</v>
      </c>
    </row>
    <row r="288" spans="13:20" x14ac:dyDescent="0.25">
      <c r="M288" s="22"/>
      <c r="N288" s="37" t="s">
        <v>3</v>
      </c>
      <c r="O288" s="37" t="s">
        <v>2</v>
      </c>
      <c r="P288" s="37" t="s">
        <v>4</v>
      </c>
      <c r="Q288" s="22"/>
      <c r="R288" s="37" t="s">
        <v>6</v>
      </c>
      <c r="S288" s="37" t="s">
        <v>7</v>
      </c>
      <c r="T288" s="37" t="s">
        <v>5</v>
      </c>
    </row>
    <row r="289" spans="2:32" x14ac:dyDescent="0.25">
      <c r="M289" s="22" t="s">
        <v>50</v>
      </c>
      <c r="N289" s="66">
        <v>10.7</v>
      </c>
      <c r="O289" s="66">
        <v>63.5</v>
      </c>
      <c r="P289" s="66">
        <v>53.5</v>
      </c>
      <c r="Q289" s="22"/>
      <c r="R289" s="66">
        <v>5.8</v>
      </c>
      <c r="S289" s="66">
        <v>22.6</v>
      </c>
      <c r="T289" s="66">
        <v>20</v>
      </c>
    </row>
    <row r="295" spans="2:32" x14ac:dyDescent="0.25">
      <c r="O295" s="67" t="s">
        <v>8</v>
      </c>
    </row>
    <row r="301" spans="2:32" x14ac:dyDescent="0.25">
      <c r="P301" s="74"/>
      <c r="Q301" s="74"/>
      <c r="R301" s="74"/>
      <c r="S301" s="74"/>
      <c r="T301" s="74"/>
      <c r="U301" s="74"/>
    </row>
    <row r="302" spans="2:32" x14ac:dyDescent="0.25">
      <c r="B302" s="22"/>
      <c r="C302" s="37" t="s">
        <v>3</v>
      </c>
      <c r="D302" s="37" t="s">
        <v>2</v>
      </c>
      <c r="E302" s="37" t="s">
        <v>4</v>
      </c>
      <c r="F302" s="22"/>
      <c r="G302" s="37" t="s">
        <v>6</v>
      </c>
      <c r="H302" s="37" t="s">
        <v>7</v>
      </c>
      <c r="I302" s="37" t="s">
        <v>5</v>
      </c>
      <c r="N302" s="22"/>
      <c r="O302" s="37" t="s">
        <v>3</v>
      </c>
      <c r="P302" s="37" t="s">
        <v>2</v>
      </c>
      <c r="Q302" s="37" t="s">
        <v>4</v>
      </c>
      <c r="R302" s="22"/>
      <c r="S302" s="37" t="s">
        <v>6</v>
      </c>
      <c r="T302" s="37" t="s">
        <v>7</v>
      </c>
      <c r="U302" s="37" t="s">
        <v>5</v>
      </c>
      <c r="Y302" s="22"/>
      <c r="Z302" s="37" t="s">
        <v>3</v>
      </c>
      <c r="AA302" s="37" t="s">
        <v>2</v>
      </c>
      <c r="AB302" s="37" t="s">
        <v>4</v>
      </c>
      <c r="AC302" s="22"/>
      <c r="AD302" s="37" t="s">
        <v>6</v>
      </c>
      <c r="AE302" s="37" t="s">
        <v>7</v>
      </c>
      <c r="AF302" s="37" t="s">
        <v>5</v>
      </c>
    </row>
    <row r="303" spans="2:32" x14ac:dyDescent="0.25">
      <c r="B303" s="22" t="s">
        <v>54</v>
      </c>
      <c r="C303" s="69">
        <v>1.55E-2</v>
      </c>
      <c r="D303" s="69">
        <v>9.7000000000000003E-3</v>
      </c>
      <c r="E303" s="69">
        <v>1.11E-2</v>
      </c>
      <c r="F303" s="22"/>
      <c r="G303" s="69">
        <v>2.8999999999999998E-3</v>
      </c>
      <c r="H303" s="69">
        <v>1.0699999999999999E-2</v>
      </c>
      <c r="I303" s="69">
        <v>9.4999999999999998E-3</v>
      </c>
      <c r="N303" s="22" t="s">
        <v>51</v>
      </c>
      <c r="O303" s="75">
        <v>42978</v>
      </c>
      <c r="P303" s="76">
        <v>41000</v>
      </c>
      <c r="Q303" s="76">
        <v>15600</v>
      </c>
      <c r="R303" s="22"/>
      <c r="S303" s="75">
        <v>11858</v>
      </c>
      <c r="T303" s="76">
        <v>9700</v>
      </c>
      <c r="U303" s="76">
        <v>20000</v>
      </c>
      <c r="Y303" s="22" t="s">
        <v>52</v>
      </c>
      <c r="Z303" s="77">
        <v>35</v>
      </c>
      <c r="AA303" s="77">
        <v>33</v>
      </c>
      <c r="AB303" s="77">
        <v>38</v>
      </c>
      <c r="AC303" s="22"/>
      <c r="AD303" s="77">
        <v>26</v>
      </c>
      <c r="AE303" s="77">
        <v>22</v>
      </c>
      <c r="AF303" s="77">
        <v>32</v>
      </c>
    </row>
    <row r="304" spans="2:32" x14ac:dyDescent="0.25">
      <c r="O304" s="22"/>
      <c r="P304" s="22"/>
      <c r="Q304" s="22"/>
      <c r="R304" s="22"/>
      <c r="S304" s="22"/>
      <c r="T304" s="22"/>
      <c r="U304" s="22"/>
    </row>
    <row r="305" spans="2:26" x14ac:dyDescent="0.25">
      <c r="Z305" s="67" t="s">
        <v>8</v>
      </c>
    </row>
    <row r="313" spans="2:26" x14ac:dyDescent="0.25">
      <c r="D313" s="67" t="s">
        <v>8</v>
      </c>
    </row>
    <row r="314" spans="2:26" x14ac:dyDescent="0.25">
      <c r="B314" s="67" t="s">
        <v>8</v>
      </c>
    </row>
    <row r="322" spans="1:31" x14ac:dyDescent="0.25">
      <c r="A322" s="71"/>
      <c r="B322" s="71"/>
      <c r="C322" s="73" t="s">
        <v>3</v>
      </c>
      <c r="D322" s="73" t="s">
        <v>2</v>
      </c>
      <c r="E322" s="73" t="s">
        <v>4</v>
      </c>
      <c r="F322" s="71"/>
      <c r="G322" s="73" t="s">
        <v>6</v>
      </c>
      <c r="H322" s="73" t="s">
        <v>7</v>
      </c>
      <c r="I322" s="73" t="s">
        <v>5</v>
      </c>
    </row>
    <row r="323" spans="1:31" x14ac:dyDescent="0.25">
      <c r="A323" s="71" t="s">
        <v>55</v>
      </c>
      <c r="B323" s="71"/>
      <c r="C323" s="80">
        <v>916</v>
      </c>
      <c r="D323" s="80">
        <v>485</v>
      </c>
      <c r="E323" s="80">
        <v>353</v>
      </c>
      <c r="F323" s="71"/>
      <c r="G323" s="81">
        <v>145</v>
      </c>
      <c r="H323" s="80">
        <v>74</v>
      </c>
      <c r="I323" s="81">
        <v>29</v>
      </c>
      <c r="X323" s="22"/>
      <c r="Y323" s="22"/>
      <c r="Z323" s="37" t="s">
        <v>3</v>
      </c>
      <c r="AA323" s="37" t="s">
        <v>2</v>
      </c>
      <c r="AB323" s="37" t="s">
        <v>4</v>
      </c>
      <c r="AC323" s="37" t="s">
        <v>6</v>
      </c>
      <c r="AD323" s="37" t="s">
        <v>7</v>
      </c>
      <c r="AE323" s="37" t="s">
        <v>5</v>
      </c>
    </row>
    <row r="324" spans="1:31" x14ac:dyDescent="0.25">
      <c r="A324" s="71" t="s">
        <v>56</v>
      </c>
      <c r="B324" s="71"/>
      <c r="C324" s="82">
        <v>1002</v>
      </c>
      <c r="D324" s="83">
        <v>1101</v>
      </c>
      <c r="E324" s="82">
        <v>703</v>
      </c>
      <c r="F324" s="71"/>
      <c r="G324" s="82">
        <v>499</v>
      </c>
      <c r="H324" s="82">
        <v>455</v>
      </c>
      <c r="I324" s="82">
        <v>264</v>
      </c>
      <c r="X324" s="22" t="s">
        <v>53</v>
      </c>
      <c r="Y324" s="22"/>
      <c r="Z324" s="77">
        <v>4</v>
      </c>
      <c r="AA324" s="77">
        <v>6</v>
      </c>
      <c r="AB324" s="77">
        <v>4</v>
      </c>
      <c r="AC324" s="77">
        <v>2</v>
      </c>
      <c r="AD324" s="77">
        <v>4</v>
      </c>
      <c r="AE324" s="77">
        <v>4</v>
      </c>
    </row>
    <row r="346" spans="2:9" x14ac:dyDescent="0.25">
      <c r="B346" s="22"/>
      <c r="C346" s="37" t="s">
        <v>3</v>
      </c>
      <c r="D346" s="37" t="s">
        <v>2</v>
      </c>
      <c r="E346" s="37" t="s">
        <v>4</v>
      </c>
      <c r="F346" s="22"/>
      <c r="G346" s="37" t="s">
        <v>6</v>
      </c>
      <c r="H346" s="37" t="s">
        <v>7</v>
      </c>
      <c r="I346" s="37" t="s">
        <v>5</v>
      </c>
    </row>
    <row r="347" spans="2:9" x14ac:dyDescent="0.25">
      <c r="B347" s="22" t="s">
        <v>57</v>
      </c>
      <c r="C347" s="79">
        <v>1.17</v>
      </c>
      <c r="D347" s="79">
        <v>1.2</v>
      </c>
      <c r="E347" s="79">
        <v>1.17</v>
      </c>
      <c r="F347" s="79"/>
      <c r="G347" s="79">
        <v>1.23</v>
      </c>
      <c r="H347" s="79">
        <v>1.2</v>
      </c>
      <c r="I347" s="79">
        <v>1.18</v>
      </c>
    </row>
    <row r="361" spans="2:10" x14ac:dyDescent="0.25">
      <c r="D361" s="73" t="s">
        <v>3</v>
      </c>
      <c r="E361" s="73" t="s">
        <v>2</v>
      </c>
      <c r="F361" s="73" t="s">
        <v>4</v>
      </c>
      <c r="G361" s="71"/>
      <c r="H361" s="73" t="s">
        <v>6</v>
      </c>
      <c r="I361" s="73" t="s">
        <v>7</v>
      </c>
      <c r="J361" s="73" t="s">
        <v>5</v>
      </c>
    </row>
    <row r="362" spans="2:10" x14ac:dyDescent="0.25">
      <c r="B362" s="22" t="s">
        <v>58</v>
      </c>
      <c r="D362" s="77">
        <v>98</v>
      </c>
      <c r="E362" s="77">
        <v>0</v>
      </c>
      <c r="F362" s="77">
        <v>131</v>
      </c>
      <c r="H362" s="77">
        <v>86</v>
      </c>
      <c r="I362" s="77">
        <v>60</v>
      </c>
      <c r="J362" s="77">
        <v>70</v>
      </c>
    </row>
    <row r="366" spans="2:10" x14ac:dyDescent="0.25">
      <c r="E366" s="67" t="s">
        <v>8</v>
      </c>
    </row>
    <row r="370" spans="3:22" x14ac:dyDescent="0.25">
      <c r="C370" s="22"/>
      <c r="D370" s="22"/>
      <c r="E370" s="37" t="s">
        <v>3</v>
      </c>
      <c r="F370" s="37" t="s">
        <v>2</v>
      </c>
      <c r="G370" s="37" t="s">
        <v>4</v>
      </c>
      <c r="H370" s="22"/>
      <c r="I370" s="37" t="s">
        <v>6</v>
      </c>
      <c r="J370" s="37" t="s">
        <v>7</v>
      </c>
      <c r="K370" s="37" t="s">
        <v>5</v>
      </c>
      <c r="P370" s="37" t="s">
        <v>3</v>
      </c>
      <c r="Q370" s="37" t="s">
        <v>2</v>
      </c>
      <c r="R370" s="37" t="s">
        <v>4</v>
      </c>
      <c r="S370" s="22"/>
      <c r="T370" s="37" t="s">
        <v>6</v>
      </c>
      <c r="U370" s="37" t="s">
        <v>7</v>
      </c>
      <c r="V370" s="37" t="s">
        <v>5</v>
      </c>
    </row>
    <row r="371" spans="3:22" x14ac:dyDescent="0.25">
      <c r="C371" s="22" t="s">
        <v>59</v>
      </c>
      <c r="D371" s="22"/>
      <c r="E371" s="77">
        <v>7.1</v>
      </c>
      <c r="F371" s="77">
        <v>10.6</v>
      </c>
      <c r="G371" s="77">
        <v>11.6</v>
      </c>
      <c r="H371" s="22"/>
      <c r="I371" s="77">
        <v>5.8</v>
      </c>
      <c r="J371" s="77">
        <v>9.6999999999999993</v>
      </c>
      <c r="K371" s="77">
        <v>11.4</v>
      </c>
      <c r="N371" s="67" t="s">
        <v>89</v>
      </c>
      <c r="P371" s="91">
        <v>4839</v>
      </c>
      <c r="Q371" s="91">
        <v>1540</v>
      </c>
      <c r="R371" s="91">
        <v>298</v>
      </c>
      <c r="S371" s="29"/>
      <c r="T371" s="91">
        <v>413</v>
      </c>
      <c r="U371" s="91">
        <v>184</v>
      </c>
      <c r="V371" s="91">
        <v>146</v>
      </c>
    </row>
    <row r="372" spans="3:22" x14ac:dyDescent="0.25">
      <c r="D372" s="22"/>
      <c r="E372" s="22"/>
      <c r="F372" s="22"/>
      <c r="G372" s="22"/>
      <c r="H372" s="22"/>
      <c r="I372" s="22"/>
      <c r="J372" s="22"/>
      <c r="K372" s="22"/>
    </row>
    <row r="373" spans="3:22" x14ac:dyDescent="0.25">
      <c r="C373" s="22"/>
      <c r="D373" s="22"/>
      <c r="E373" s="22"/>
      <c r="F373" s="22"/>
      <c r="G373" s="22"/>
      <c r="H373" s="22"/>
      <c r="I373" s="22"/>
      <c r="J373" s="22"/>
      <c r="K373" s="22"/>
    </row>
    <row r="374" spans="3:22" x14ac:dyDescent="0.25">
      <c r="N374" s="67" t="s">
        <v>8</v>
      </c>
    </row>
    <row r="376" spans="3:22" x14ac:dyDescent="0.25">
      <c r="P376" s="67" t="s">
        <v>8</v>
      </c>
    </row>
    <row r="390" spans="2:10" x14ac:dyDescent="0.25">
      <c r="B390" s="71"/>
      <c r="C390" s="71"/>
      <c r="D390" s="73" t="s">
        <v>3</v>
      </c>
      <c r="E390" s="73" t="s">
        <v>2</v>
      </c>
      <c r="F390" s="73" t="s">
        <v>4</v>
      </c>
      <c r="G390" s="71"/>
      <c r="H390" s="73" t="s">
        <v>6</v>
      </c>
      <c r="I390" s="73" t="s">
        <v>7</v>
      </c>
      <c r="J390" s="73" t="s">
        <v>5</v>
      </c>
    </row>
    <row r="391" spans="2:10" x14ac:dyDescent="0.25">
      <c r="B391" s="71" t="s">
        <v>60</v>
      </c>
      <c r="C391" s="71"/>
      <c r="D391" s="82">
        <v>5184</v>
      </c>
      <c r="E391" s="82">
        <v>10081</v>
      </c>
      <c r="F391" s="82">
        <v>3069</v>
      </c>
      <c r="G391" s="71"/>
      <c r="H391" s="82">
        <v>3476</v>
      </c>
      <c r="I391" s="82">
        <v>2742</v>
      </c>
      <c r="J391" s="82">
        <v>3057</v>
      </c>
    </row>
    <row r="392" spans="2:10" x14ac:dyDescent="0.25">
      <c r="B392" s="71" t="s">
        <v>61</v>
      </c>
      <c r="C392" s="71"/>
      <c r="D392" s="82">
        <v>12495</v>
      </c>
      <c r="E392" s="82">
        <v>4609</v>
      </c>
      <c r="F392" s="82">
        <v>3196</v>
      </c>
      <c r="G392" s="71"/>
      <c r="H392" s="82">
        <v>3806</v>
      </c>
      <c r="I392" s="82">
        <v>4643</v>
      </c>
      <c r="J392" s="82">
        <v>1682</v>
      </c>
    </row>
    <row r="406" spans="3:30" x14ac:dyDescent="0.25">
      <c r="AA406" s="67" t="s">
        <v>8</v>
      </c>
    </row>
    <row r="407" spans="3:30" x14ac:dyDescent="0.25">
      <c r="S407" s="67" t="s">
        <v>8</v>
      </c>
    </row>
    <row r="409" spans="3:30" x14ac:dyDescent="0.25">
      <c r="N409" s="22"/>
      <c r="O409" s="22"/>
    </row>
    <row r="410" spans="3:30" x14ac:dyDescent="0.25">
      <c r="N410" s="22"/>
      <c r="O410" s="22"/>
      <c r="P410" s="22">
        <v>0.63320456576734685</v>
      </c>
      <c r="Q410" s="22">
        <v>2.450206781996684</v>
      </c>
      <c r="R410" s="22">
        <v>1.6123012820291811</v>
      </c>
      <c r="S410" s="22">
        <v>1.8337056317103066</v>
      </c>
      <c r="T410" s="22">
        <v>0.65394787918201436</v>
      </c>
      <c r="U410" s="22">
        <v>1.755733279196712</v>
      </c>
      <c r="V410" s="22"/>
      <c r="X410" s="79">
        <v>1.1126664156182346</v>
      </c>
      <c r="Y410" s="79">
        <v>0.44096676984726624</v>
      </c>
      <c r="Z410" s="79">
        <v>0.75806068992513598</v>
      </c>
      <c r="AA410" s="79"/>
      <c r="AB410" s="79">
        <v>0.16723876578850722</v>
      </c>
      <c r="AC410" s="79">
        <v>0.35980561316503484</v>
      </c>
      <c r="AD410" s="79">
        <v>0.2738281699536923</v>
      </c>
    </row>
    <row r="411" spans="3:30" x14ac:dyDescent="0.25">
      <c r="N411" s="22"/>
      <c r="O411" s="22"/>
    </row>
    <row r="412" spans="3:30" x14ac:dyDescent="0.25">
      <c r="C412" s="22"/>
      <c r="N412" s="22"/>
      <c r="P412" s="37" t="s">
        <v>3</v>
      </c>
      <c r="Q412" s="37" t="s">
        <v>2</v>
      </c>
      <c r="R412" s="37" t="s">
        <v>4</v>
      </c>
      <c r="S412" s="22"/>
      <c r="T412" s="37" t="s">
        <v>6</v>
      </c>
      <c r="U412" s="37" t="s">
        <v>7</v>
      </c>
      <c r="V412" s="37" t="s">
        <v>5</v>
      </c>
    </row>
    <row r="413" spans="3:30" x14ac:dyDescent="0.25">
      <c r="C413" s="22" t="s">
        <v>62</v>
      </c>
      <c r="D413" s="42">
        <v>13.865545402867074</v>
      </c>
      <c r="E413" s="42">
        <v>33.375957115992293</v>
      </c>
      <c r="F413" s="42">
        <v>7.3871404683351019</v>
      </c>
      <c r="G413" s="22"/>
      <c r="H413" s="42">
        <v>25.452487190577674</v>
      </c>
      <c r="I413" s="42">
        <v>9.6774187855787801</v>
      </c>
      <c r="J413" s="42">
        <v>26.218485852694108</v>
      </c>
      <c r="N413" s="22" t="s">
        <v>63</v>
      </c>
      <c r="P413" s="79">
        <v>0.89874196431494391</v>
      </c>
      <c r="Q413" s="79">
        <v>2.2677445748267182</v>
      </c>
      <c r="R413" s="79">
        <v>1.3191555943875117</v>
      </c>
      <c r="S413" s="78"/>
      <c r="T413" s="79">
        <v>5.9794748860118698</v>
      </c>
      <c r="U413" s="79">
        <v>2.7792784865235611</v>
      </c>
      <c r="V413" s="79">
        <v>3.651925220729161</v>
      </c>
    </row>
    <row r="414" spans="3:30" x14ac:dyDescent="0.25">
      <c r="D414" s="22"/>
      <c r="E414" s="22"/>
      <c r="F414" s="22"/>
      <c r="G414" s="22"/>
      <c r="H414" s="22"/>
      <c r="I414" s="22"/>
      <c r="N414" s="22"/>
      <c r="O414" s="22"/>
      <c r="P414" s="22"/>
      <c r="Q414" s="22"/>
      <c r="R414" s="22"/>
      <c r="S414" s="22"/>
      <c r="T414" s="22"/>
      <c r="U414" s="22"/>
      <c r="V414" s="22"/>
    </row>
    <row r="415" spans="3:30" x14ac:dyDescent="0.25">
      <c r="N415" s="22"/>
      <c r="O415" s="22"/>
      <c r="P415" s="22"/>
      <c r="Q415" s="22"/>
      <c r="R415" s="22"/>
      <c r="S415" s="22"/>
      <c r="T415" s="22"/>
      <c r="U415" s="22"/>
      <c r="V415" s="22"/>
    </row>
    <row r="416" spans="3:30" x14ac:dyDescent="0.25">
      <c r="N416" s="22"/>
      <c r="O416" s="22"/>
      <c r="P416" s="22"/>
      <c r="Q416" s="22"/>
      <c r="R416" s="22"/>
      <c r="S416" s="22"/>
      <c r="T416" s="22"/>
      <c r="U416" s="22"/>
      <c r="V416" s="22"/>
    </row>
    <row r="417" spans="4:33" x14ac:dyDescent="0.25">
      <c r="N417" s="22"/>
      <c r="O417" s="22"/>
      <c r="P417" s="22"/>
      <c r="Q417" s="22"/>
      <c r="R417" s="22"/>
      <c r="S417" s="22"/>
      <c r="T417" s="22"/>
      <c r="U417" s="22"/>
      <c r="V417" s="22"/>
    </row>
    <row r="419" spans="4:33" x14ac:dyDescent="0.25">
      <c r="D419" s="67" t="s">
        <v>8</v>
      </c>
    </row>
    <row r="420" spans="4:33" x14ac:dyDescent="0.25">
      <c r="E420" s="67" t="s">
        <v>8</v>
      </c>
    </row>
    <row r="432" spans="4:33" x14ac:dyDescent="0.25">
      <c r="D432" s="22"/>
      <c r="E432" s="22"/>
      <c r="F432" s="37" t="s">
        <v>3</v>
      </c>
      <c r="G432" s="37" t="s">
        <v>2</v>
      </c>
      <c r="H432" s="37" t="s">
        <v>4</v>
      </c>
      <c r="I432" s="22"/>
      <c r="J432" s="37" t="s">
        <v>6</v>
      </c>
      <c r="K432" s="37" t="s">
        <v>7</v>
      </c>
      <c r="L432" s="37" t="s">
        <v>5</v>
      </c>
      <c r="O432" s="22"/>
      <c r="P432" s="22"/>
      <c r="Q432" s="37" t="s">
        <v>3</v>
      </c>
      <c r="R432" s="37" t="s">
        <v>2</v>
      </c>
      <c r="S432" s="37" t="s">
        <v>4</v>
      </c>
      <c r="T432" s="22"/>
      <c r="U432" s="37" t="s">
        <v>6</v>
      </c>
      <c r="V432" s="37" t="s">
        <v>7</v>
      </c>
      <c r="W432" s="37" t="s">
        <v>5</v>
      </c>
      <c r="Z432" s="22"/>
      <c r="AA432" s="37" t="s">
        <v>3</v>
      </c>
      <c r="AB432" s="37" t="s">
        <v>2</v>
      </c>
      <c r="AC432" s="37" t="s">
        <v>4</v>
      </c>
      <c r="AD432" s="22"/>
      <c r="AE432" s="37" t="s">
        <v>6</v>
      </c>
      <c r="AF432" s="37" t="s">
        <v>7</v>
      </c>
      <c r="AG432" s="37" t="s">
        <v>5</v>
      </c>
    </row>
    <row r="433" spans="4:33" x14ac:dyDescent="0.25">
      <c r="D433" s="22" t="s">
        <v>64</v>
      </c>
      <c r="E433" s="22"/>
      <c r="F433" s="79">
        <v>9.7689069883836215</v>
      </c>
      <c r="G433" s="79">
        <v>36.061378952911213</v>
      </c>
      <c r="H433" s="79">
        <v>9.0287272390762361</v>
      </c>
      <c r="I433" s="79"/>
      <c r="J433" s="79">
        <v>7.8054294051104867</v>
      </c>
      <c r="K433" s="79">
        <v>2.2770397142538306</v>
      </c>
      <c r="L433" s="79">
        <v>12.605041275333706</v>
      </c>
      <c r="O433" s="22" t="s">
        <v>63</v>
      </c>
      <c r="P433" s="22"/>
      <c r="Q433" s="79">
        <v>0.63320456576734685</v>
      </c>
      <c r="R433" s="79">
        <v>2.450206781996684</v>
      </c>
      <c r="S433" s="79">
        <v>1.6123012820291811</v>
      </c>
      <c r="T433" s="22"/>
      <c r="U433" s="79">
        <v>1.8337056317103066</v>
      </c>
      <c r="V433" s="79">
        <v>0.65394787918201436</v>
      </c>
      <c r="W433" s="79">
        <v>1.755733279196712</v>
      </c>
      <c r="Y433" s="22" t="s">
        <v>69</v>
      </c>
      <c r="Z433" s="22"/>
      <c r="AA433" s="79">
        <v>0.70454545454545459</v>
      </c>
      <c r="AB433" s="79">
        <v>1.0804597701149425</v>
      </c>
      <c r="AC433" s="79">
        <v>1.2222222222222223</v>
      </c>
      <c r="AD433" s="79"/>
      <c r="AE433" s="79">
        <v>0.30666666666666664</v>
      </c>
      <c r="AF433" s="79">
        <v>0.23529411764705882</v>
      </c>
      <c r="AG433" s="79">
        <v>0.48076923076923078</v>
      </c>
    </row>
    <row r="434" spans="4:33" x14ac:dyDescent="0.25">
      <c r="D434" s="67" t="s">
        <v>8</v>
      </c>
      <c r="N434" s="67" t="s">
        <v>8</v>
      </c>
      <c r="O434" s="17"/>
      <c r="Z434" s="22"/>
      <c r="AA434" s="22"/>
      <c r="AB434" s="22"/>
      <c r="AC434" s="22"/>
      <c r="AD434" s="22"/>
      <c r="AE434" s="22"/>
      <c r="AF434" s="22"/>
      <c r="AG434" s="22"/>
    </row>
    <row r="435" spans="4:33" x14ac:dyDescent="0.25">
      <c r="X435" s="67" t="s">
        <v>8</v>
      </c>
      <c r="Z435" s="22"/>
      <c r="AA435" s="22"/>
      <c r="AB435" s="22"/>
      <c r="AC435" s="22"/>
      <c r="AD435" s="22"/>
      <c r="AE435" s="22"/>
      <c r="AF435" s="22"/>
      <c r="AG435" s="22"/>
    </row>
    <row r="436" spans="4:33" x14ac:dyDescent="0.25">
      <c r="D436" s="67" t="s">
        <v>8</v>
      </c>
      <c r="Z436" s="22"/>
      <c r="AA436" s="79"/>
      <c r="AB436" s="79"/>
      <c r="AC436" s="79"/>
      <c r="AD436" s="79"/>
      <c r="AE436" s="79"/>
      <c r="AF436" s="79"/>
      <c r="AG436" s="79"/>
    </row>
    <row r="437" spans="4:33" ht="23.25" x14ac:dyDescent="0.35">
      <c r="X437" s="85" t="s">
        <v>70</v>
      </c>
    </row>
    <row r="440" spans="4:33" x14ac:dyDescent="0.25">
      <c r="AA440" s="67" t="s">
        <v>8</v>
      </c>
      <c r="AB440" s="67" t="s">
        <v>8</v>
      </c>
    </row>
    <row r="443" spans="4:33" x14ac:dyDescent="0.25">
      <c r="L443" s="67" t="s">
        <v>8</v>
      </c>
    </row>
    <row r="447" spans="4:33" x14ac:dyDescent="0.25">
      <c r="M447" s="67" t="s">
        <v>8</v>
      </c>
    </row>
    <row r="452" spans="4:35" x14ac:dyDescent="0.25">
      <c r="D452" s="22"/>
      <c r="E452" s="22"/>
      <c r="F452" s="37" t="s">
        <v>3</v>
      </c>
      <c r="G452" s="37" t="s">
        <v>2</v>
      </c>
      <c r="H452" s="37" t="s">
        <v>4</v>
      </c>
      <c r="I452" s="22"/>
      <c r="J452" s="37" t="s">
        <v>6</v>
      </c>
      <c r="K452" s="37" t="s">
        <v>7</v>
      </c>
      <c r="L452" s="37" t="s">
        <v>5</v>
      </c>
      <c r="N452" s="22"/>
      <c r="O452" s="22" t="s">
        <v>8</v>
      </c>
      <c r="P452" s="22"/>
      <c r="Q452" s="37" t="s">
        <v>3</v>
      </c>
      <c r="R452" s="37" t="s">
        <v>2</v>
      </c>
      <c r="S452" s="37" t="s">
        <v>4</v>
      </c>
      <c r="T452" s="22"/>
      <c r="U452" s="37" t="s">
        <v>6</v>
      </c>
      <c r="V452" s="37" t="s">
        <v>7</v>
      </c>
      <c r="W452" s="37" t="s">
        <v>5</v>
      </c>
      <c r="Z452" s="79"/>
      <c r="AA452" s="79" t="s">
        <v>8</v>
      </c>
      <c r="AB452" s="79"/>
      <c r="AC452" s="79" t="s">
        <v>3</v>
      </c>
      <c r="AD452" s="79" t="s">
        <v>2</v>
      </c>
      <c r="AE452" s="79" t="s">
        <v>4</v>
      </c>
      <c r="AF452" s="79"/>
      <c r="AG452" s="79" t="s">
        <v>6</v>
      </c>
      <c r="AH452" s="79" t="s">
        <v>7</v>
      </c>
      <c r="AI452" s="79" t="s">
        <v>5</v>
      </c>
    </row>
    <row r="453" spans="4:35" x14ac:dyDescent="0.25">
      <c r="D453" s="22" t="s">
        <v>65</v>
      </c>
      <c r="E453" s="22"/>
      <c r="F453" s="79">
        <v>2.8361342869500832</v>
      </c>
      <c r="G453" s="79">
        <v>0.3836316909884171</v>
      </c>
      <c r="H453" s="79">
        <v>0.8207933853705669</v>
      </c>
      <c r="J453" s="79">
        <v>2.0361989752462137</v>
      </c>
      <c r="K453" s="79">
        <v>1.1385198571269153</v>
      </c>
      <c r="L453" s="79">
        <v>3.0252099060800894</v>
      </c>
      <c r="M453" s="67" t="s">
        <v>8</v>
      </c>
      <c r="N453" s="22" t="s">
        <v>68</v>
      </c>
      <c r="O453" s="22"/>
      <c r="P453" s="22"/>
      <c r="Q453" s="84">
        <v>0.18383358360987487</v>
      </c>
      <c r="R453" s="84">
        <v>2.6066029595709399E-2</v>
      </c>
      <c r="S453" s="84">
        <v>0.14657284382083463</v>
      </c>
      <c r="T453" s="71"/>
      <c r="U453" s="84">
        <v>0.47835799088094949</v>
      </c>
      <c r="V453" s="84">
        <v>0.32697393959100718</v>
      </c>
      <c r="W453" s="84">
        <v>0.42137598700721085</v>
      </c>
      <c r="Z453" s="79" t="s">
        <v>68</v>
      </c>
      <c r="AA453" s="79"/>
      <c r="AB453" s="79"/>
      <c r="AC453" s="79">
        <v>0.18383358360987487</v>
      </c>
      <c r="AD453" s="79">
        <v>2.6066029595709399E-2</v>
      </c>
      <c r="AE453" s="79">
        <v>0.14657284382083463</v>
      </c>
      <c r="AF453" s="79"/>
      <c r="AG453" s="79">
        <v>0.47835799088094949</v>
      </c>
      <c r="AH453" s="79">
        <v>0.32697393959100718</v>
      </c>
      <c r="AI453" s="79">
        <v>0.42137598700721085</v>
      </c>
    </row>
    <row r="454" spans="4:35" x14ac:dyDescent="0.25">
      <c r="D454" s="22" t="s">
        <v>66</v>
      </c>
      <c r="E454" s="22"/>
      <c r="F454" s="79">
        <v>0.31512603188334259</v>
      </c>
      <c r="G454" s="79">
        <v>6.5217387468030905</v>
      </c>
      <c r="H454" s="79">
        <v>1.2311900780558502</v>
      </c>
      <c r="J454" s="79">
        <v>2.3755654711205829</v>
      </c>
      <c r="K454" s="79">
        <v>0</v>
      </c>
      <c r="L454" s="79">
        <v>2.016806604053393</v>
      </c>
      <c r="N454" s="22" t="s">
        <v>67</v>
      </c>
      <c r="O454" s="22"/>
      <c r="P454" s="22" t="s">
        <v>8</v>
      </c>
      <c r="Q454" s="84">
        <v>2.0425953734430541E-2</v>
      </c>
      <c r="R454" s="84">
        <v>0.44312250312705975</v>
      </c>
      <c r="S454" s="84">
        <v>0.21985926573125195</v>
      </c>
      <c r="T454" s="71"/>
      <c r="U454" s="84">
        <v>0.55808432269444119</v>
      </c>
      <c r="V454" s="84">
        <v>0</v>
      </c>
      <c r="W454" s="84">
        <v>0.2809173246714739</v>
      </c>
      <c r="Z454" s="79" t="s">
        <v>67</v>
      </c>
      <c r="AA454" s="79"/>
      <c r="AB454" s="79" t="s">
        <v>8</v>
      </c>
      <c r="AC454" s="79">
        <v>2.0425953734430541E-2</v>
      </c>
      <c r="AD454" s="79">
        <v>0.44312250312705975</v>
      </c>
      <c r="AE454" s="79">
        <v>0.21985926573125195</v>
      </c>
      <c r="AF454" s="79"/>
      <c r="AG454" s="79">
        <v>0.55808432269444119</v>
      </c>
      <c r="AH454" s="79">
        <v>0</v>
      </c>
      <c r="AI454" s="79">
        <v>0.2809173246714739</v>
      </c>
    </row>
    <row r="456" spans="4:35" x14ac:dyDescent="0.25">
      <c r="F456" s="79"/>
      <c r="G456" s="79"/>
      <c r="H456" s="79"/>
      <c r="I456" s="79"/>
      <c r="J456" s="79"/>
      <c r="K456" s="79"/>
      <c r="P456" s="67" t="s">
        <v>8</v>
      </c>
    </row>
    <row r="471" spans="3:25" x14ac:dyDescent="0.25">
      <c r="P471" s="22"/>
      <c r="Q471" s="22"/>
      <c r="R471" s="22"/>
      <c r="S471" s="22"/>
      <c r="T471" s="22"/>
      <c r="U471" s="22"/>
      <c r="V471" s="22"/>
      <c r="W471" s="22"/>
      <c r="X471" s="22"/>
      <c r="Y471" s="22"/>
    </row>
    <row r="472" spans="3:25" x14ac:dyDescent="0.25">
      <c r="P472" s="22"/>
      <c r="Q472" s="22"/>
      <c r="R472" s="22"/>
      <c r="S472" s="22"/>
      <c r="T472" s="22"/>
      <c r="U472" s="22"/>
      <c r="V472" s="22"/>
      <c r="W472" s="22"/>
      <c r="X472" s="22"/>
      <c r="Y472" s="22"/>
    </row>
    <row r="473" spans="3:25" x14ac:dyDescent="0.25">
      <c r="P473" s="22"/>
      <c r="Q473" s="22"/>
      <c r="R473" s="22"/>
      <c r="S473" s="22"/>
      <c r="T473" s="22"/>
      <c r="U473" s="22"/>
      <c r="V473" s="22"/>
      <c r="W473" s="22"/>
      <c r="X473" s="22"/>
      <c r="Y473" s="22"/>
    </row>
    <row r="474" spans="3:25" x14ac:dyDescent="0.25">
      <c r="O474" s="71"/>
      <c r="P474" s="71"/>
      <c r="Q474" s="73" t="s">
        <v>3</v>
      </c>
      <c r="R474" s="73" t="s">
        <v>2</v>
      </c>
      <c r="S474" s="73" t="s">
        <v>4</v>
      </c>
      <c r="T474" s="71"/>
      <c r="U474" s="73" t="s">
        <v>6</v>
      </c>
      <c r="V474" s="73" t="s">
        <v>7</v>
      </c>
      <c r="W474" s="73" t="s">
        <v>5</v>
      </c>
      <c r="X474" s="22"/>
      <c r="Y474" s="22"/>
    </row>
    <row r="475" spans="3:25" x14ac:dyDescent="0.25">
      <c r="O475" s="71" t="s">
        <v>68</v>
      </c>
      <c r="P475" s="71"/>
      <c r="Q475" s="84">
        <v>6.7010641363724199E-2</v>
      </c>
      <c r="R475" s="84">
        <v>9.7535881224919078E-3</v>
      </c>
      <c r="S475" s="84">
        <v>5.3871895813644398E-2</v>
      </c>
      <c r="T475" s="84"/>
      <c r="U475" s="84">
        <v>0.17526109335607315</v>
      </c>
      <c r="V475" s="84">
        <v>0.11323253652225385</v>
      </c>
      <c r="W475" s="84">
        <v>0.15737363461766887</v>
      </c>
      <c r="X475" s="22"/>
      <c r="Y475" s="22"/>
    </row>
    <row r="476" spans="3:25" x14ac:dyDescent="0.25">
      <c r="J476">
        <v>0</v>
      </c>
      <c r="O476" s="71" t="s">
        <v>67</v>
      </c>
      <c r="P476" s="71"/>
      <c r="Q476" s="84">
        <v>6.5171107983520759E-3</v>
      </c>
      <c r="R476" s="84">
        <v>0.1512730443320541</v>
      </c>
      <c r="S476" s="84">
        <v>7.6159124632856762E-2</v>
      </c>
      <c r="T476" s="84"/>
      <c r="U476" s="84">
        <v>0.12386872722719439</v>
      </c>
      <c r="V476" s="84">
        <v>0</v>
      </c>
      <c r="W476" s="84">
        <v>9.4984063889139478E-2</v>
      </c>
      <c r="X476" s="22"/>
      <c r="Y476" s="22"/>
    </row>
    <row r="477" spans="3:25" x14ac:dyDescent="0.25">
      <c r="O477" s="87"/>
      <c r="P477" s="71"/>
      <c r="Q477" s="71"/>
      <c r="R477" s="71"/>
      <c r="S477" s="71"/>
      <c r="T477" s="71"/>
      <c r="U477" s="71"/>
      <c r="V477" s="71"/>
      <c r="W477" s="71"/>
      <c r="X477" s="22"/>
      <c r="Y477" s="22"/>
    </row>
    <row r="478" spans="3:25" x14ac:dyDescent="0.25">
      <c r="C478" s="22"/>
      <c r="D478" s="22"/>
      <c r="E478" s="37"/>
      <c r="F478" s="37"/>
      <c r="G478" s="37"/>
      <c r="H478" s="22"/>
      <c r="I478" s="37"/>
      <c r="J478" s="37"/>
      <c r="K478" s="37"/>
      <c r="P478" s="22"/>
      <c r="Q478" s="22"/>
      <c r="R478" s="22"/>
      <c r="S478" s="22"/>
      <c r="T478" s="22"/>
      <c r="U478" s="22"/>
      <c r="V478" s="22"/>
      <c r="W478" s="22"/>
      <c r="X478" s="22"/>
      <c r="Y478" s="22"/>
    </row>
    <row r="479" spans="3:25" x14ac:dyDescent="0.25">
      <c r="C479" s="22"/>
      <c r="D479" s="22"/>
      <c r="E479" s="79"/>
      <c r="F479" s="79"/>
      <c r="G479" s="79"/>
      <c r="H479" s="22"/>
      <c r="I479" s="79"/>
      <c r="J479" s="79"/>
      <c r="K479" s="79"/>
      <c r="P479" s="22"/>
      <c r="Q479" s="22"/>
      <c r="R479" s="22"/>
      <c r="S479" s="22"/>
      <c r="T479" s="22"/>
      <c r="U479" s="22"/>
      <c r="V479" s="22"/>
      <c r="W479" s="22"/>
      <c r="X479" s="22"/>
      <c r="Y479" s="22"/>
    </row>
    <row r="480" spans="3:25" x14ac:dyDescent="0.25">
      <c r="C480" s="22"/>
      <c r="D480" s="22"/>
      <c r="E480" s="79"/>
      <c r="F480" s="79"/>
      <c r="G480" s="79"/>
      <c r="H480" s="22"/>
      <c r="I480" s="79"/>
      <c r="J480" s="79"/>
      <c r="K480" s="79"/>
      <c r="P480" s="22"/>
      <c r="Q480" s="22"/>
      <c r="R480" s="22"/>
      <c r="S480" s="22"/>
      <c r="T480" s="22"/>
      <c r="U480" s="22"/>
      <c r="V480" s="22"/>
      <c r="W480" s="22"/>
      <c r="X480" s="22"/>
      <c r="Y480" s="22"/>
    </row>
    <row r="487" spans="2:68" x14ac:dyDescent="0.25">
      <c r="C487" s="67"/>
    </row>
    <row r="488" spans="2:68" x14ac:dyDescent="0.25">
      <c r="AB488">
        <v>0</v>
      </c>
    </row>
    <row r="493" spans="2:68" x14ac:dyDescent="0.25">
      <c r="B493" s="67"/>
    </row>
    <row r="494" spans="2:68" x14ac:dyDescent="0.25">
      <c r="BP494" s="67" t="s">
        <v>8</v>
      </c>
    </row>
    <row r="495" spans="2:68" x14ac:dyDescent="0.25">
      <c r="BG495" s="67" t="s">
        <v>8</v>
      </c>
    </row>
    <row r="496" spans="2:68" x14ac:dyDescent="0.25">
      <c r="J496" s="22"/>
      <c r="K496" s="22"/>
      <c r="L496" s="37" t="s">
        <v>3</v>
      </c>
      <c r="M496" s="37" t="s">
        <v>2</v>
      </c>
      <c r="N496" s="37" t="s">
        <v>4</v>
      </c>
      <c r="O496" s="22"/>
      <c r="P496" s="37" t="s">
        <v>6</v>
      </c>
      <c r="Q496" s="37" t="s">
        <v>7</v>
      </c>
      <c r="R496" s="37" t="s">
        <v>5</v>
      </c>
      <c r="AT496" s="22"/>
      <c r="AU496" s="22"/>
      <c r="AV496" s="22"/>
      <c r="AW496" s="22"/>
      <c r="AX496" s="22"/>
      <c r="AY496" s="22"/>
      <c r="AZ496" s="22"/>
      <c r="BA496" s="22"/>
      <c r="BB496" s="22"/>
      <c r="BC496" s="22"/>
      <c r="BN496" s="67" t="s">
        <v>8</v>
      </c>
    </row>
    <row r="497" spans="2:68" x14ac:dyDescent="0.25">
      <c r="B497" s="71"/>
      <c r="C497" s="71"/>
      <c r="D497" s="71"/>
      <c r="E497" s="73"/>
      <c r="F497" s="73"/>
      <c r="G497" s="73"/>
      <c r="H497" s="71"/>
      <c r="I497" s="73"/>
      <c r="J497" s="37" t="s">
        <v>71</v>
      </c>
      <c r="K497" s="37"/>
      <c r="L497" s="86">
        <v>7.26</v>
      </c>
      <c r="M497" s="86">
        <v>3.91</v>
      </c>
      <c r="N497" s="86">
        <v>1.25</v>
      </c>
      <c r="O497" s="22"/>
      <c r="P497" s="86">
        <v>7.84</v>
      </c>
      <c r="Q497" s="86">
        <v>6.3</v>
      </c>
      <c r="R497" s="86">
        <v>2.11</v>
      </c>
      <c r="W497" s="22">
        <v>7.26</v>
      </c>
      <c r="X497" s="22">
        <v>3.91</v>
      </c>
      <c r="Y497" s="22">
        <v>1.25</v>
      </c>
      <c r="Z497" s="22"/>
      <c r="AA497" s="22">
        <v>7.84</v>
      </c>
      <c r="AB497" s="22">
        <v>6.3</v>
      </c>
      <c r="AC497" s="22">
        <v>2.11</v>
      </c>
      <c r="AH497" s="79"/>
      <c r="AI497" s="79"/>
      <c r="AJ497" s="79" t="s">
        <v>3</v>
      </c>
      <c r="AK497" s="79" t="s">
        <v>2</v>
      </c>
      <c r="AL497" s="79" t="s">
        <v>4</v>
      </c>
      <c r="AM497" s="79"/>
      <c r="AN497" s="79" t="s">
        <v>6</v>
      </c>
      <c r="AO497" s="79" t="s">
        <v>7</v>
      </c>
      <c r="AP497" s="79" t="s">
        <v>5</v>
      </c>
      <c r="AT497" s="79"/>
      <c r="AU497" s="79"/>
      <c r="AV497" s="22"/>
      <c r="AW497" s="79" t="s">
        <v>3</v>
      </c>
      <c r="AX497" s="79" t="s">
        <v>2</v>
      </c>
      <c r="AY497" s="79" t="s">
        <v>4</v>
      </c>
      <c r="AZ497" s="79"/>
      <c r="BA497" s="79" t="s">
        <v>6</v>
      </c>
      <c r="BB497" s="79" t="s">
        <v>7</v>
      </c>
      <c r="BC497" s="79" t="s">
        <v>5</v>
      </c>
      <c r="BF497" s="79"/>
      <c r="BG497" s="79"/>
      <c r="BH497" s="22"/>
      <c r="BI497" s="79" t="s">
        <v>3</v>
      </c>
      <c r="BJ497" s="79" t="s">
        <v>2</v>
      </c>
      <c r="BK497" s="79" t="s">
        <v>4</v>
      </c>
      <c r="BM497" s="79" t="s">
        <v>6</v>
      </c>
      <c r="BN497" s="79" t="s">
        <v>7</v>
      </c>
      <c r="BO497" s="79" t="s">
        <v>5</v>
      </c>
    </row>
    <row r="498" spans="2:68" x14ac:dyDescent="0.25">
      <c r="B498" s="71"/>
      <c r="C498" s="71"/>
      <c r="D498" s="71"/>
      <c r="E498" s="84"/>
      <c r="F498" s="84"/>
      <c r="G498" s="84"/>
      <c r="H498" s="84"/>
      <c r="I498" s="84"/>
      <c r="J498" s="86" t="s">
        <v>72</v>
      </c>
      <c r="K498" s="86"/>
      <c r="L498" s="86">
        <v>0.31512603188334259</v>
      </c>
      <c r="M498" s="86">
        <v>6.5217387468030905</v>
      </c>
      <c r="N498" s="86">
        <v>1.2311900780558502</v>
      </c>
      <c r="O498" s="22"/>
      <c r="P498" s="86">
        <v>2.3755654711205829</v>
      </c>
      <c r="Q498" s="86">
        <v>0</v>
      </c>
      <c r="R498" s="86">
        <v>2.016806604053393</v>
      </c>
      <c r="W498" s="22">
        <v>0.31512603188334259</v>
      </c>
      <c r="X498" s="22">
        <v>6.5217387468030905</v>
      </c>
      <c r="Y498" s="22">
        <v>1.2311900780558502</v>
      </c>
      <c r="Z498" s="22"/>
      <c r="AA498" s="22">
        <v>2.3755654711205829</v>
      </c>
      <c r="AB498" s="22">
        <v>0</v>
      </c>
      <c r="AC498" s="22">
        <v>2.016806604053393</v>
      </c>
      <c r="AH498" s="79" t="s">
        <v>71</v>
      </c>
      <c r="AI498" s="79"/>
      <c r="AJ498" s="79">
        <v>7.26</v>
      </c>
      <c r="AK498" s="79">
        <v>3.91</v>
      </c>
      <c r="AL498" s="79">
        <v>1.25</v>
      </c>
      <c r="AM498" s="79"/>
      <c r="AN498" s="79">
        <v>7.84</v>
      </c>
      <c r="AO498" s="79">
        <v>6.3</v>
      </c>
      <c r="AP498" s="79">
        <v>2.11</v>
      </c>
      <c r="AQ498" s="78">
        <f>SUM(AJ498:AP498)</f>
        <v>28.669999999999998</v>
      </c>
      <c r="AT498" s="79" t="s">
        <v>74</v>
      </c>
      <c r="AU498" s="79"/>
      <c r="AV498" s="22"/>
      <c r="AW498" s="79">
        <v>0.25322636902685736</v>
      </c>
      <c r="AX498" s="79">
        <v>0.13637949075688874</v>
      </c>
      <c r="AY498" s="79">
        <v>4.359958144401814E-2</v>
      </c>
      <c r="AZ498" s="79"/>
      <c r="BA498" s="79">
        <v>0.27345657481688179</v>
      </c>
      <c r="BB498" s="79">
        <v>0.21974189047785142</v>
      </c>
      <c r="BC498" s="79">
        <v>7.3596093477502622E-2</v>
      </c>
      <c r="BF498" s="79" t="s">
        <v>76</v>
      </c>
      <c r="BG498" s="79"/>
      <c r="BH498" s="22"/>
      <c r="BI498" s="79">
        <f>+BI505/2.84</f>
        <v>0.43309859154929581</v>
      </c>
      <c r="BJ498" s="79">
        <f t="shared" ref="BJ498:BK498" si="1">+BJ505/2.84</f>
        <v>4.5774647887323945E-2</v>
      </c>
      <c r="BK498" s="79">
        <f t="shared" si="1"/>
        <v>0.11267605633802817</v>
      </c>
      <c r="BM498" s="79">
        <f>+BL505/2.84</f>
        <v>9.8591549295774655E-2</v>
      </c>
      <c r="BN498" s="79">
        <f>+BM505/2.84</f>
        <v>0.27464788732394368</v>
      </c>
      <c r="BO498" s="79">
        <f>+BN505/2.84</f>
        <v>3.5211267605633804E-2</v>
      </c>
      <c r="BP498" s="22">
        <f>+BO505/2.84</f>
        <v>1.0000000000000002</v>
      </c>
    </row>
    <row r="499" spans="2:68" x14ac:dyDescent="0.25">
      <c r="J499" s="67"/>
      <c r="W499" s="78">
        <f>+W498/W497</f>
        <v>4.3405789515611928E-2</v>
      </c>
      <c r="X499" s="78">
        <f t="shared" ref="X499:AC499" si="2">+X498/X497</f>
        <v>1.667963873862683</v>
      </c>
      <c r="Y499" s="78">
        <f t="shared" si="2"/>
        <v>0.98495206244468014</v>
      </c>
      <c r="Z499" s="78" t="s">
        <v>8</v>
      </c>
      <c r="AA499" s="78">
        <f t="shared" si="2"/>
        <v>0.30300579988782944</v>
      </c>
      <c r="AB499" s="78">
        <f t="shared" si="2"/>
        <v>0</v>
      </c>
      <c r="AC499" s="78">
        <f t="shared" si="2"/>
        <v>0.95583251376938061</v>
      </c>
      <c r="AH499" s="79" t="s">
        <v>72</v>
      </c>
      <c r="AI499" s="79"/>
      <c r="AJ499" s="79">
        <v>0.31512603188334259</v>
      </c>
      <c r="AK499" s="79">
        <v>6.5217387468030905</v>
      </c>
      <c r="AL499" s="79">
        <v>1.2311900780558502</v>
      </c>
      <c r="AM499" s="79"/>
      <c r="AN499" s="79">
        <v>2.3755654711205829</v>
      </c>
      <c r="AO499" s="79">
        <v>0</v>
      </c>
      <c r="AP499" s="79">
        <v>2.016806604053393</v>
      </c>
      <c r="AQ499" s="78">
        <f>SUM(AJ499:AP499)</f>
        <v>12.460426931916258</v>
      </c>
      <c r="AT499" s="79" t="s">
        <v>75</v>
      </c>
      <c r="AU499" s="79"/>
      <c r="AV499" s="22"/>
      <c r="AW499" s="79">
        <v>2.5290147248179413E-2</v>
      </c>
      <c r="AX499" s="79">
        <v>0.52339609087536532</v>
      </c>
      <c r="AY499" s="79">
        <v>9.8808017155677719E-2</v>
      </c>
      <c r="AZ499" s="79"/>
      <c r="BA499" s="79">
        <v>0.19064880233242945</v>
      </c>
      <c r="BB499" s="79">
        <v>0</v>
      </c>
      <c r="BC499" s="79">
        <v>0.16185694238834827</v>
      </c>
      <c r="BF499" s="79" t="s">
        <v>77</v>
      </c>
      <c r="BG499" s="79"/>
      <c r="BH499" s="22"/>
      <c r="BI499" s="79">
        <f>+BI510/4.59</f>
        <v>0.34602074089151347</v>
      </c>
      <c r="BJ499" s="79">
        <f t="shared" ref="BJ499:BK499" si="3">+BJ510/4.59</f>
        <v>3.8446748987945943E-2</v>
      </c>
      <c r="BK499" s="79">
        <f t="shared" si="3"/>
        <v>7.6893497975891886E-2</v>
      </c>
      <c r="BM499" s="79">
        <f>+BL510/4.59</f>
        <v>0.23068049392767564</v>
      </c>
      <c r="BN499" s="79">
        <f>+BM510/4.59</f>
        <v>7.6893497975891886E-2</v>
      </c>
      <c r="BO499" s="79">
        <f>+BN510/4.59</f>
        <v>0.23068049392767564</v>
      </c>
      <c r="BP499" s="22">
        <f>+BO510/4.59</f>
        <v>0.99961547368659442</v>
      </c>
    </row>
    <row r="500" spans="2:68" x14ac:dyDescent="0.25">
      <c r="Q500" s="67" t="s">
        <v>8</v>
      </c>
      <c r="BF500" s="22"/>
      <c r="BG500" s="22"/>
      <c r="BH500" s="22"/>
      <c r="BI500" s="22"/>
      <c r="BJ500" s="22"/>
      <c r="BK500" s="22"/>
      <c r="BL500" s="22"/>
      <c r="BM500" s="22"/>
      <c r="BN500" s="22"/>
      <c r="BO500" s="22"/>
    </row>
    <row r="501" spans="2:68" x14ac:dyDescent="0.25">
      <c r="V501" s="79"/>
      <c r="W501" s="86" t="s">
        <v>3</v>
      </c>
      <c r="X501" s="86" t="s">
        <v>2</v>
      </c>
      <c r="Y501" s="86" t="s">
        <v>4</v>
      </c>
      <c r="Z501" s="86" t="s">
        <v>6</v>
      </c>
      <c r="AA501" s="86" t="s">
        <v>7</v>
      </c>
      <c r="AB501" s="86" t="s">
        <v>5</v>
      </c>
      <c r="AH501" s="79"/>
      <c r="AI501" s="79"/>
      <c r="AK501" s="79" t="s">
        <v>3</v>
      </c>
      <c r="AL501" s="79" t="s">
        <v>2</v>
      </c>
      <c r="AM501" s="79" t="s">
        <v>4</v>
      </c>
      <c r="AN501" s="79"/>
      <c r="AO501" s="79" t="s">
        <v>6</v>
      </c>
      <c r="AP501" s="79" t="s">
        <v>7</v>
      </c>
      <c r="AQ501" s="79" t="s">
        <v>5</v>
      </c>
      <c r="AW501" s="79" t="s">
        <v>3</v>
      </c>
      <c r="AX501" s="79" t="s">
        <v>2</v>
      </c>
      <c r="AY501" s="79" t="s">
        <v>4</v>
      </c>
      <c r="AZ501" s="79" t="s">
        <v>6</v>
      </c>
      <c r="BA501" s="79" t="s">
        <v>7</v>
      </c>
      <c r="BB501" s="79" t="s">
        <v>5</v>
      </c>
      <c r="BF501" s="79"/>
      <c r="BG501" s="79"/>
      <c r="BH501" s="79"/>
      <c r="BI501" s="79" t="s">
        <v>3</v>
      </c>
      <c r="BJ501" s="79" t="s">
        <v>2</v>
      </c>
      <c r="BK501" s="79" t="s">
        <v>4</v>
      </c>
      <c r="BM501" s="79" t="s">
        <v>6</v>
      </c>
      <c r="BN501" s="79" t="s">
        <v>7</v>
      </c>
      <c r="BO501" s="79" t="s">
        <v>5</v>
      </c>
      <c r="BP501" s="67" t="s">
        <v>8</v>
      </c>
    </row>
    <row r="502" spans="2:68" x14ac:dyDescent="0.25">
      <c r="V502" s="79" t="s">
        <v>73</v>
      </c>
      <c r="W502" s="79">
        <v>4.3405789515611928E-2</v>
      </c>
      <c r="X502" s="79">
        <v>1.667963873862683</v>
      </c>
      <c r="Y502" s="79">
        <v>0.98495206244468014</v>
      </c>
      <c r="Z502" s="79">
        <v>0.30300579988782944</v>
      </c>
      <c r="AA502" s="79">
        <v>0</v>
      </c>
      <c r="AB502" s="79">
        <v>0.95583251376938061</v>
      </c>
      <c r="AH502" s="79" t="s">
        <v>74</v>
      </c>
      <c r="AI502" s="79"/>
      <c r="AK502" s="79">
        <f>+AJ498/AQ498</f>
        <v>0.25322636902685736</v>
      </c>
      <c r="AL502" s="79">
        <f>+AK498/AQ498</f>
        <v>0.13637949075688874</v>
      </c>
      <c r="AM502" s="79">
        <f>+AL498/AQ498</f>
        <v>4.359958144401814E-2</v>
      </c>
      <c r="AN502" s="79"/>
      <c r="AO502" s="79">
        <f>+AN498/AQ498</f>
        <v>0.27345657481688179</v>
      </c>
      <c r="AP502" s="79">
        <f>+AO498/AQ498</f>
        <v>0.21974189047785142</v>
      </c>
      <c r="AQ502" s="79">
        <f>+AP498/AQ498</f>
        <v>7.3596093477502622E-2</v>
      </c>
      <c r="AU502" s="79" t="s">
        <v>73</v>
      </c>
      <c r="AV502" s="79"/>
      <c r="AW502" s="79">
        <f>+AW499/AW498</f>
        <v>9.9871697190813194E-2</v>
      </c>
      <c r="AX502" s="79">
        <f t="shared" ref="AX502:AY502" si="4">+AX499/AX498</f>
        <v>3.8377917967766555</v>
      </c>
      <c r="AY502" s="79">
        <f t="shared" si="4"/>
        <v>2.2662606814826241</v>
      </c>
      <c r="AZ502" s="79">
        <f>+BA499/BA498</f>
        <v>0.69718127077433056</v>
      </c>
      <c r="BA502" s="79">
        <f>+BB499/BB498</f>
        <v>0</v>
      </c>
      <c r="BB502" s="79">
        <f>+BC499/BC498</f>
        <v>2.1992599707459455</v>
      </c>
      <c r="BF502" s="79" t="s">
        <v>79</v>
      </c>
      <c r="BG502" s="79"/>
      <c r="BH502" s="79"/>
      <c r="BI502" s="79">
        <f>+BI499/BI498</f>
        <v>0.79894219848121806</v>
      </c>
      <c r="BJ502" s="79">
        <f t="shared" ref="BJ502:BK502" si="5">+BJ499/BJ498</f>
        <v>0.83991359327512671</v>
      </c>
      <c r="BK502" s="79">
        <f t="shared" si="5"/>
        <v>0.68242979453604047</v>
      </c>
      <c r="BM502" s="79">
        <f>+BM499/BM498</f>
        <v>2.3397592955521387</v>
      </c>
      <c r="BN502" s="79">
        <f>+BN499/BN498</f>
        <v>0.27997119775837559</v>
      </c>
      <c r="BO502" s="79">
        <f>+BO499/BO498</f>
        <v>6.5513260275459881</v>
      </c>
    </row>
    <row r="503" spans="2:68" x14ac:dyDescent="0.25">
      <c r="V503" s="17"/>
      <c r="W503" s="17" t="s">
        <v>8</v>
      </c>
      <c r="X503" s="17"/>
      <c r="Y503" s="17"/>
      <c r="Z503" s="17"/>
      <c r="AA503" s="17"/>
      <c r="AB503" s="17"/>
      <c r="AC503" s="17"/>
      <c r="AH503" s="79" t="s">
        <v>75</v>
      </c>
      <c r="AI503" s="79"/>
      <c r="AK503" s="79">
        <f>+AJ499/AQ499</f>
        <v>2.5290147248179413E-2</v>
      </c>
      <c r="AL503" s="79">
        <f>+AK499/AQ499</f>
        <v>0.52339609087536532</v>
      </c>
      <c r="AM503" s="79">
        <f>+AL499/AQ499</f>
        <v>9.8808017155677719E-2</v>
      </c>
      <c r="AN503" s="79"/>
      <c r="AO503" s="79">
        <f>+AN499/AQ499</f>
        <v>0.19064880233242945</v>
      </c>
      <c r="AP503" s="79">
        <f>+AO499/AQ499</f>
        <v>0</v>
      </c>
      <c r="AQ503" s="79">
        <f>+AP499/AQ499</f>
        <v>0.16185694238834827</v>
      </c>
      <c r="BF503" s="22"/>
      <c r="BG503" s="22"/>
      <c r="BH503" s="22"/>
      <c r="BI503" s="22"/>
      <c r="BJ503" s="22"/>
      <c r="BK503" s="22"/>
      <c r="BL503" s="22"/>
      <c r="BM503" s="22"/>
      <c r="BN503" s="22"/>
      <c r="BO503" s="22"/>
      <c r="BP503" s="67" t="s">
        <v>8</v>
      </c>
    </row>
    <row r="504" spans="2:68" x14ac:dyDescent="0.25">
      <c r="V504" s="17"/>
      <c r="W504" s="17"/>
      <c r="X504" s="17"/>
      <c r="Y504" s="17"/>
      <c r="Z504" s="17"/>
      <c r="AA504" s="17"/>
      <c r="AB504" s="17"/>
      <c r="AC504" s="17"/>
      <c r="BE504" s="67" t="s">
        <v>8</v>
      </c>
    </row>
    <row r="505" spans="2:68" x14ac:dyDescent="0.25">
      <c r="W505" s="67" t="s">
        <v>8</v>
      </c>
      <c r="BF505" s="86"/>
      <c r="BG505" s="86"/>
      <c r="BH505" s="86"/>
      <c r="BI505" s="86">
        <v>1.23</v>
      </c>
      <c r="BJ505" s="86">
        <v>0.13</v>
      </c>
      <c r="BK505" s="86">
        <v>0.32</v>
      </c>
      <c r="BL505" s="86">
        <v>0.28000000000000003</v>
      </c>
      <c r="BM505" s="86">
        <v>0.78</v>
      </c>
      <c r="BN505" s="86">
        <v>0.1</v>
      </c>
      <c r="BO505" s="78">
        <f>SUM(BI505:BN505)</f>
        <v>2.8400000000000003</v>
      </c>
    </row>
    <row r="506" spans="2:68" x14ac:dyDescent="0.25">
      <c r="BF506" s="86"/>
      <c r="BG506" s="86" t="s">
        <v>8</v>
      </c>
      <c r="BH506" s="86"/>
      <c r="BI506" s="86"/>
      <c r="BJ506" s="86"/>
      <c r="BK506" s="86"/>
      <c r="BL506" s="86"/>
      <c r="BM506" s="86"/>
      <c r="BN506" s="86"/>
    </row>
    <row r="507" spans="2:68" x14ac:dyDescent="0.25">
      <c r="W507" s="67" t="s">
        <v>8</v>
      </c>
      <c r="AK507" s="67" t="s">
        <v>8</v>
      </c>
      <c r="AY507" s="67" t="s">
        <v>8</v>
      </c>
      <c r="BF507" s="86" t="s">
        <v>78</v>
      </c>
      <c r="BG507" s="86"/>
      <c r="BH507" s="86"/>
      <c r="BI507" s="86"/>
      <c r="BJ507" s="86"/>
      <c r="BK507" s="86"/>
      <c r="BL507" s="86"/>
      <c r="BM507" s="86"/>
      <c r="BN507" s="86"/>
    </row>
    <row r="508" spans="2:68" x14ac:dyDescent="0.25">
      <c r="AL508" s="67" t="s">
        <v>8</v>
      </c>
      <c r="AX508" s="67" t="s">
        <v>8</v>
      </c>
      <c r="BF508" s="86" t="s">
        <v>65</v>
      </c>
      <c r="BG508" s="86"/>
      <c r="BH508" s="86"/>
      <c r="BI508" s="86"/>
      <c r="BJ508" s="86"/>
      <c r="BK508" s="86"/>
      <c r="BL508" s="86"/>
      <c r="BM508" s="86"/>
      <c r="BN508" s="86"/>
    </row>
    <row r="509" spans="2:68" x14ac:dyDescent="0.25">
      <c r="AX509" s="67" t="s">
        <v>8</v>
      </c>
      <c r="BF509" s="86"/>
      <c r="BG509" s="86"/>
      <c r="BH509" s="86"/>
      <c r="BI509" s="86"/>
      <c r="BJ509" s="86"/>
      <c r="BK509" s="86"/>
      <c r="BL509" s="86"/>
      <c r="BM509" s="86"/>
      <c r="BN509" s="86"/>
    </row>
    <row r="510" spans="2:68" x14ac:dyDescent="0.25">
      <c r="AM510" s="67" t="s">
        <v>8</v>
      </c>
      <c r="AN510" s="67" t="s">
        <v>8</v>
      </c>
      <c r="AW510" s="67" t="s">
        <v>8</v>
      </c>
      <c r="BF510" s="86"/>
      <c r="BG510" s="86"/>
      <c r="BH510" s="86"/>
      <c r="BI510" s="86">
        <v>1.5882352006920468</v>
      </c>
      <c r="BJ510" s="86">
        <v>0.17647057785467188</v>
      </c>
      <c r="BK510" s="86">
        <v>0.35294115570934376</v>
      </c>
      <c r="BL510" s="86">
        <v>1.0588234671280312</v>
      </c>
      <c r="BM510" s="86">
        <v>0.35294115570934376</v>
      </c>
      <c r="BN510" s="86">
        <v>1.0588234671280312</v>
      </c>
      <c r="BO510" s="78">
        <f>SUM(BI510:BN510)</f>
        <v>4.5882350242214684</v>
      </c>
    </row>
    <row r="520" spans="2:31" x14ac:dyDescent="0.25">
      <c r="B520" s="22"/>
      <c r="C520" s="22"/>
      <c r="D520" s="37"/>
      <c r="E520" s="37"/>
      <c r="F520" s="37"/>
      <c r="G520" s="22"/>
      <c r="H520" s="37"/>
      <c r="I520" s="37"/>
      <c r="J520" s="37"/>
      <c r="K520" s="22"/>
      <c r="L520" s="71"/>
      <c r="M520" s="71"/>
      <c r="N520" s="71"/>
      <c r="O520" s="73"/>
      <c r="P520" s="73"/>
      <c r="Q520" s="73"/>
      <c r="R520" s="71"/>
      <c r="S520" s="73"/>
      <c r="T520" s="73"/>
      <c r="U520" s="73"/>
    </row>
    <row r="521" spans="2:31" x14ac:dyDescent="0.25">
      <c r="B521" s="22" t="s">
        <v>8</v>
      </c>
      <c r="C521" s="22"/>
      <c r="D521" s="79"/>
      <c r="E521" s="79"/>
      <c r="F521" s="79"/>
      <c r="G521" s="22"/>
      <c r="H521" s="79"/>
      <c r="I521" s="79"/>
      <c r="J521" s="79"/>
      <c r="K521" s="22"/>
      <c r="L521" s="71"/>
      <c r="M521" s="71"/>
      <c r="N521" s="71"/>
      <c r="O521" s="79"/>
      <c r="P521" s="79"/>
      <c r="Q521" s="79"/>
      <c r="S521" s="79"/>
      <c r="T521" s="79"/>
      <c r="U521" s="79"/>
    </row>
    <row r="522" spans="2:31" x14ac:dyDescent="0.25">
      <c r="B522" s="67"/>
      <c r="D522" s="37" t="s">
        <v>3</v>
      </c>
      <c r="E522" s="37" t="s">
        <v>2</v>
      </c>
      <c r="F522" s="37" t="s">
        <v>4</v>
      </c>
      <c r="G522" s="22"/>
      <c r="H522" s="37" t="s">
        <v>6</v>
      </c>
      <c r="I522" s="37" t="s">
        <v>7</v>
      </c>
      <c r="J522" s="37" t="s">
        <v>5</v>
      </c>
      <c r="L522" s="29"/>
      <c r="M522" s="29"/>
      <c r="N522" s="37" t="s">
        <v>3</v>
      </c>
      <c r="O522" s="37" t="s">
        <v>2</v>
      </c>
      <c r="P522" s="37" t="s">
        <v>4</v>
      </c>
      <c r="Q522" s="25"/>
      <c r="R522" s="37" t="s">
        <v>6</v>
      </c>
      <c r="S522" s="37" t="s">
        <v>7</v>
      </c>
      <c r="T522" s="37" t="s">
        <v>5</v>
      </c>
      <c r="W522" s="67"/>
      <c r="X522" s="67"/>
      <c r="Y522" s="37" t="s">
        <v>3</v>
      </c>
      <c r="Z522" s="37" t="s">
        <v>2</v>
      </c>
      <c r="AA522" s="37" t="s">
        <v>4</v>
      </c>
      <c r="AB522" s="22"/>
      <c r="AC522" s="37" t="s">
        <v>6</v>
      </c>
      <c r="AD522" s="37" t="s">
        <v>7</v>
      </c>
      <c r="AE522" s="37" t="s">
        <v>5</v>
      </c>
    </row>
    <row r="523" spans="2:31" x14ac:dyDescent="0.25">
      <c r="B523" s="67" t="s">
        <v>81</v>
      </c>
      <c r="D523" s="88">
        <v>5.16</v>
      </c>
      <c r="E523" s="88">
        <v>1.75</v>
      </c>
      <c r="F523" s="88">
        <v>0.94</v>
      </c>
      <c r="H523" s="88">
        <v>6.23</v>
      </c>
      <c r="I523" s="88">
        <v>4.8</v>
      </c>
      <c r="J523" s="88">
        <v>1.39</v>
      </c>
      <c r="L523" s="29" t="s">
        <v>82</v>
      </c>
      <c r="M523" s="29"/>
      <c r="N523" s="88">
        <v>0.89</v>
      </c>
      <c r="O523" s="88">
        <v>0.37</v>
      </c>
      <c r="P523" s="88">
        <v>0.17</v>
      </c>
      <c r="R523" s="88">
        <v>0.64</v>
      </c>
      <c r="S523" s="88">
        <v>0.66</v>
      </c>
      <c r="T523" s="88">
        <v>0.14000000000000001</v>
      </c>
      <c r="W523" s="67" t="s">
        <v>81</v>
      </c>
      <c r="X523" s="67"/>
      <c r="Y523" s="88">
        <v>5.16</v>
      </c>
      <c r="Z523" s="88">
        <v>1.75</v>
      </c>
      <c r="AA523" s="88">
        <v>0.94</v>
      </c>
      <c r="AB523" s="67"/>
      <c r="AC523" s="88">
        <v>6.23</v>
      </c>
      <c r="AD523" s="88">
        <v>4.8</v>
      </c>
      <c r="AE523" s="88">
        <v>1.39</v>
      </c>
    </row>
    <row r="524" spans="2:31" x14ac:dyDescent="0.25">
      <c r="B524" s="67" t="s">
        <v>80</v>
      </c>
      <c r="D524" s="88">
        <v>2.1</v>
      </c>
      <c r="E524" s="88">
        <v>2.15</v>
      </c>
      <c r="F524" s="88">
        <v>0.31</v>
      </c>
      <c r="H524" s="88">
        <v>1.61</v>
      </c>
      <c r="I524" s="88">
        <v>1.5</v>
      </c>
      <c r="J524" s="88">
        <v>0.72</v>
      </c>
      <c r="L524" s="29" t="s">
        <v>83</v>
      </c>
      <c r="M524" s="29"/>
      <c r="N524" s="88">
        <v>0.37</v>
      </c>
      <c r="O524" s="88">
        <v>0.11</v>
      </c>
      <c r="P524" s="88">
        <v>0.61</v>
      </c>
      <c r="R524" s="88">
        <v>3.69</v>
      </c>
      <c r="S524" s="88">
        <v>2.83</v>
      </c>
      <c r="T524" s="88">
        <v>0.15</v>
      </c>
      <c r="W524" s="67" t="s">
        <v>80</v>
      </c>
      <c r="X524" s="67"/>
      <c r="Y524" s="88">
        <v>2.1</v>
      </c>
      <c r="Z524" s="88">
        <v>2.15</v>
      </c>
      <c r="AA524" s="88">
        <v>0.31</v>
      </c>
      <c r="AB524" s="67"/>
      <c r="AC524" s="88">
        <v>1.61</v>
      </c>
      <c r="AD524" s="88">
        <v>1.5</v>
      </c>
      <c r="AE524" s="88">
        <v>0.72</v>
      </c>
    </row>
    <row r="525" spans="2:31" x14ac:dyDescent="0.25">
      <c r="W525" s="67" t="s">
        <v>90</v>
      </c>
      <c r="Y525" s="88">
        <v>0.89</v>
      </c>
      <c r="Z525" s="88">
        <v>0.37</v>
      </c>
      <c r="AA525" s="88">
        <v>0.17</v>
      </c>
      <c r="AB525" s="67"/>
      <c r="AC525" s="88">
        <v>0.64</v>
      </c>
      <c r="AD525" s="88">
        <v>0.66</v>
      </c>
      <c r="AE525" s="88">
        <v>0.14000000000000001</v>
      </c>
    </row>
    <row r="526" spans="2:31" x14ac:dyDescent="0.25">
      <c r="E526" s="67"/>
      <c r="K526" s="67" t="s">
        <v>8</v>
      </c>
      <c r="W526" s="67" t="s">
        <v>91</v>
      </c>
      <c r="Y526" s="88">
        <v>0.37</v>
      </c>
      <c r="Z526" s="88">
        <v>0.11</v>
      </c>
      <c r="AA526" s="88">
        <v>0.61</v>
      </c>
      <c r="AB526" s="67"/>
      <c r="AC526" s="88">
        <v>3.69</v>
      </c>
      <c r="AD526" s="88">
        <v>2.83</v>
      </c>
      <c r="AE526" s="88">
        <v>0.15</v>
      </c>
    </row>
    <row r="531" spans="1:22" x14ac:dyDescent="0.25">
      <c r="L531" s="67" t="s">
        <v>8</v>
      </c>
    </row>
    <row r="540" spans="1:22" x14ac:dyDescent="0.25">
      <c r="A540" s="79"/>
      <c r="B540" s="79"/>
      <c r="C540" s="86"/>
      <c r="D540" s="86"/>
      <c r="E540" s="86"/>
      <c r="F540" s="79"/>
      <c r="G540" s="86"/>
      <c r="H540" s="86"/>
      <c r="I540" s="86"/>
      <c r="J540" s="79"/>
      <c r="K540" s="79"/>
      <c r="L540" s="79"/>
      <c r="M540" s="86"/>
      <c r="N540" s="86"/>
      <c r="O540" s="86"/>
      <c r="P540" s="79"/>
      <c r="Q540" s="86"/>
      <c r="R540" s="86"/>
      <c r="S540" s="86"/>
    </row>
    <row r="541" spans="1:22" x14ac:dyDescent="0.25">
      <c r="A541" s="79"/>
      <c r="B541" s="79"/>
      <c r="C541" s="79"/>
      <c r="D541" s="79"/>
      <c r="E541" s="79"/>
      <c r="F541" s="79"/>
      <c r="G541" s="79"/>
      <c r="H541" s="79"/>
      <c r="I541" s="79"/>
      <c r="J541" s="79"/>
      <c r="L541" s="79"/>
      <c r="M541" s="79"/>
      <c r="N541" s="79"/>
      <c r="O541" s="79"/>
      <c r="P541" s="79"/>
      <c r="Q541" s="79"/>
      <c r="R541" s="79"/>
      <c r="S541" s="79"/>
    </row>
    <row r="543" spans="1:22" x14ac:dyDescent="0.25">
      <c r="D543" s="37" t="s">
        <v>3</v>
      </c>
      <c r="E543" s="37" t="s">
        <v>2</v>
      </c>
      <c r="F543" s="37" t="s">
        <v>4</v>
      </c>
      <c r="G543" s="22"/>
      <c r="H543" s="37" t="s">
        <v>6</v>
      </c>
      <c r="I543" s="37" t="s">
        <v>7</v>
      </c>
      <c r="J543" s="37" t="s">
        <v>5</v>
      </c>
    </row>
    <row r="544" spans="1:22" x14ac:dyDescent="0.25">
      <c r="B544" s="67" t="s">
        <v>84</v>
      </c>
      <c r="D544" s="88">
        <v>1.03</v>
      </c>
      <c r="E544" s="88">
        <v>0.46</v>
      </c>
      <c r="F544" s="88">
        <v>0.25</v>
      </c>
      <c r="G544" s="29"/>
      <c r="H544" s="88">
        <v>1.36</v>
      </c>
      <c r="I544" s="88">
        <v>1</v>
      </c>
      <c r="J544" s="88">
        <v>0.32</v>
      </c>
      <c r="O544" s="67"/>
      <c r="V544" s="67"/>
    </row>
    <row r="545" spans="2:30" x14ac:dyDescent="0.25">
      <c r="B545" s="67" t="s">
        <v>85</v>
      </c>
      <c r="D545" s="88">
        <v>2.38</v>
      </c>
      <c r="E545" s="88">
        <v>1.04</v>
      </c>
      <c r="F545" s="88">
        <v>0.53</v>
      </c>
      <c r="G545" s="29"/>
      <c r="H545" s="88">
        <v>3.17</v>
      </c>
      <c r="I545" s="88">
        <v>2.2599999999999998</v>
      </c>
      <c r="J545" s="88">
        <v>0.69</v>
      </c>
      <c r="K545" s="67"/>
    </row>
    <row r="546" spans="2:30" x14ac:dyDescent="0.25">
      <c r="T546" s="67"/>
    </row>
    <row r="548" spans="2:30" ht="15.75" thickBot="1" x14ac:dyDescent="0.3"/>
    <row r="549" spans="2:30" x14ac:dyDescent="0.25">
      <c r="L549" s="67" t="s">
        <v>8</v>
      </c>
      <c r="W549" s="150" t="s">
        <v>110</v>
      </c>
      <c r="X549" s="151" t="s">
        <v>109</v>
      </c>
      <c r="Y549" s="166"/>
      <c r="Z549" s="150" t="s">
        <v>110</v>
      </c>
      <c r="AA549" s="151" t="s">
        <v>109</v>
      </c>
      <c r="AB549" s="166"/>
    </row>
    <row r="550" spans="2:30" ht="15.75" thickBot="1" x14ac:dyDescent="0.3">
      <c r="W550" s="152" t="s">
        <v>131</v>
      </c>
      <c r="X550" s="153" t="s">
        <v>4</v>
      </c>
      <c r="Y550" s="137" t="s">
        <v>3</v>
      </c>
      <c r="Z550" s="152" t="s">
        <v>131</v>
      </c>
      <c r="AA550" s="153" t="s">
        <v>7</v>
      </c>
      <c r="AB550" s="137" t="s">
        <v>6</v>
      </c>
    </row>
    <row r="551" spans="2:30" x14ac:dyDescent="0.25">
      <c r="W551" s="148" t="s">
        <v>107</v>
      </c>
      <c r="X551" s="154">
        <v>56</v>
      </c>
      <c r="Y551" s="155">
        <v>29</v>
      </c>
      <c r="Z551" s="148" t="s">
        <v>107</v>
      </c>
      <c r="AA551" s="154">
        <v>74</v>
      </c>
      <c r="AB551" s="155">
        <v>66</v>
      </c>
    </row>
    <row r="552" spans="2:30" x14ac:dyDescent="0.25">
      <c r="W552" s="141" t="s">
        <v>106</v>
      </c>
      <c r="X552" s="157">
        <v>95</v>
      </c>
      <c r="Y552" s="143">
        <v>74</v>
      </c>
      <c r="Z552" s="141" t="s">
        <v>106</v>
      </c>
      <c r="AA552" s="157">
        <v>124</v>
      </c>
      <c r="AB552" s="143">
        <v>125</v>
      </c>
    </row>
    <row r="553" spans="2:30" x14ac:dyDescent="0.25">
      <c r="W553" s="148" t="s">
        <v>116</v>
      </c>
      <c r="X553" s="158" t="s">
        <v>8</v>
      </c>
      <c r="Y553" s="145"/>
      <c r="Z553" s="148" t="s">
        <v>116</v>
      </c>
      <c r="AA553" s="158" t="s">
        <v>8</v>
      </c>
      <c r="AB553" s="145"/>
    </row>
    <row r="554" spans="2:30" x14ac:dyDescent="0.25">
      <c r="W554" s="148" t="s">
        <v>108</v>
      </c>
      <c r="X554" s="158"/>
      <c r="Y554" s="145"/>
      <c r="Z554" s="148" t="s">
        <v>108</v>
      </c>
      <c r="AA554" s="158"/>
      <c r="AB554" s="145"/>
    </row>
    <row r="555" spans="2:30" ht="15.75" x14ac:dyDescent="0.3">
      <c r="W555" s="148" t="s">
        <v>133</v>
      </c>
      <c r="X555" s="158"/>
      <c r="Y555" s="145"/>
      <c r="Z555" s="148" t="s">
        <v>133</v>
      </c>
      <c r="AA555" s="158"/>
      <c r="AB555" s="145"/>
    </row>
    <row r="556" spans="2:30" ht="15.75" x14ac:dyDescent="0.3">
      <c r="W556" s="148" t="s">
        <v>134</v>
      </c>
      <c r="X556" s="158"/>
      <c r="Y556" s="145"/>
      <c r="Z556" s="148" t="s">
        <v>134</v>
      </c>
      <c r="AA556" s="158"/>
      <c r="AB556" s="145"/>
    </row>
    <row r="557" spans="2:30" ht="15.75" x14ac:dyDescent="0.3">
      <c r="W557" s="148" t="s">
        <v>159</v>
      </c>
      <c r="X557" s="158"/>
      <c r="Y557" s="145"/>
      <c r="Z557" s="148" t="s">
        <v>159</v>
      </c>
      <c r="AA557" s="158"/>
      <c r="AB557" s="145"/>
      <c r="AD557" s="67" t="s">
        <v>8</v>
      </c>
    </row>
    <row r="558" spans="2:30" ht="15.75" x14ac:dyDescent="0.3">
      <c r="W558" s="148" t="s">
        <v>160</v>
      </c>
      <c r="X558" s="158"/>
      <c r="Y558" s="145"/>
      <c r="Z558" s="148" t="s">
        <v>161</v>
      </c>
      <c r="AA558" s="158"/>
      <c r="AB558" s="145"/>
    </row>
    <row r="559" spans="2:30" ht="15.75" x14ac:dyDescent="0.3">
      <c r="W559" s="156" t="s">
        <v>137</v>
      </c>
      <c r="X559" s="159"/>
      <c r="Y559" s="147"/>
      <c r="Z559" s="156" t="s">
        <v>137</v>
      </c>
      <c r="AA559" s="159"/>
      <c r="AB559" s="147"/>
    </row>
    <row r="560" spans="2:30" ht="16.5" thickBot="1" x14ac:dyDescent="0.35">
      <c r="K560">
        <v>0.43626971939131642</v>
      </c>
      <c r="L560">
        <v>6.1859314245316363E-2</v>
      </c>
      <c r="M560">
        <v>0.34784337109918506</v>
      </c>
      <c r="N560">
        <v>1.1352284079556805</v>
      </c>
      <c r="O560">
        <v>0.77596718767320694</v>
      </c>
      <c r="P560">
        <v>1</v>
      </c>
      <c r="W560" s="160" t="s">
        <v>138</v>
      </c>
      <c r="X560" s="161" t="s">
        <v>139</v>
      </c>
      <c r="Y560" s="162"/>
      <c r="Z560" s="160" t="s">
        <v>142</v>
      </c>
      <c r="AA560" s="161" t="s">
        <v>143</v>
      </c>
      <c r="AB560" s="165"/>
    </row>
    <row r="561" spans="2:28" x14ac:dyDescent="0.25">
      <c r="K561">
        <v>3.5469082877342802E-2</v>
      </c>
      <c r="L561">
        <v>4.7584087881012586E-2</v>
      </c>
      <c r="M561">
        <v>0.10870105346849535</v>
      </c>
      <c r="N561">
        <v>0.40543871712702872</v>
      </c>
      <c r="O561">
        <v>9.9482972778616272E-2</v>
      </c>
      <c r="P561">
        <v>1</v>
      </c>
    </row>
    <row r="564" spans="2:28" x14ac:dyDescent="0.25">
      <c r="B564" s="71"/>
      <c r="C564" s="71"/>
      <c r="D564" s="71"/>
      <c r="E564" s="73" t="s">
        <v>3</v>
      </c>
      <c r="F564" s="73" t="s">
        <v>2</v>
      </c>
      <c r="G564" s="73" t="s">
        <v>4</v>
      </c>
      <c r="H564" s="89"/>
      <c r="I564" s="73" t="s">
        <v>6</v>
      </c>
      <c r="J564" s="73" t="s">
        <v>7</v>
      </c>
      <c r="K564" s="73" t="s">
        <v>5</v>
      </c>
    </row>
    <row r="565" spans="2:28" x14ac:dyDescent="0.25">
      <c r="B565" s="71" t="s">
        <v>87</v>
      </c>
      <c r="C565" s="71"/>
      <c r="D565" s="71"/>
      <c r="E565" s="90">
        <v>1.1499999999999999</v>
      </c>
      <c r="F565" s="90">
        <v>0.06</v>
      </c>
      <c r="G565" s="90">
        <v>0.31</v>
      </c>
      <c r="H565" s="89"/>
      <c r="I565" s="90">
        <v>0.23</v>
      </c>
      <c r="J565" s="90">
        <v>0.74</v>
      </c>
      <c r="K565" s="90">
        <v>7.0000000000000007E-2</v>
      </c>
    </row>
    <row r="566" spans="2:28" x14ac:dyDescent="0.25">
      <c r="B566" s="71" t="s">
        <v>86</v>
      </c>
      <c r="C566" s="71"/>
      <c r="D566" s="71"/>
      <c r="E566" s="90">
        <v>0.08</v>
      </c>
      <c r="F566" s="90">
        <v>7.0000000000000007E-2</v>
      </c>
      <c r="G566" s="90">
        <v>0.02</v>
      </c>
      <c r="H566" s="89"/>
      <c r="I566" s="90">
        <v>0.06</v>
      </c>
      <c r="J566" s="90">
        <v>0.04</v>
      </c>
      <c r="K566" s="90">
        <v>0.02</v>
      </c>
    </row>
    <row r="569" spans="2:28" ht="15.75" thickBot="1" x14ac:dyDescent="0.3"/>
    <row r="570" spans="2:28" x14ac:dyDescent="0.25">
      <c r="W570" s="150" t="s">
        <v>110</v>
      </c>
      <c r="X570" s="151" t="s">
        <v>109</v>
      </c>
      <c r="Y570" s="134"/>
      <c r="Z570" s="150" t="s">
        <v>110</v>
      </c>
      <c r="AA570" s="151" t="s">
        <v>109</v>
      </c>
      <c r="AB570" s="134"/>
    </row>
    <row r="571" spans="2:28" ht="15.75" thickBot="1" x14ac:dyDescent="0.3">
      <c r="W571" s="152" t="s">
        <v>99</v>
      </c>
      <c r="X571" s="153" t="s">
        <v>3</v>
      </c>
      <c r="Y571" s="137" t="s">
        <v>4</v>
      </c>
      <c r="Z571" s="152" t="s">
        <v>99</v>
      </c>
      <c r="AA571" s="153" t="s">
        <v>6</v>
      </c>
      <c r="AB571" s="137" t="s">
        <v>7</v>
      </c>
    </row>
    <row r="572" spans="2:28" x14ac:dyDescent="0.25">
      <c r="W572" s="148" t="s">
        <v>107</v>
      </c>
      <c r="X572" s="154">
        <v>42</v>
      </c>
      <c r="Y572" s="155">
        <v>20</v>
      </c>
      <c r="Z572" s="148" t="s">
        <v>107</v>
      </c>
      <c r="AA572" s="154">
        <v>62</v>
      </c>
      <c r="AB572" s="155">
        <v>19</v>
      </c>
    </row>
    <row r="573" spans="2:28" x14ac:dyDescent="0.25">
      <c r="W573" s="148" t="s">
        <v>106</v>
      </c>
      <c r="X573" s="154">
        <v>75</v>
      </c>
      <c r="Y573" s="155">
        <v>105</v>
      </c>
      <c r="Z573" s="148" t="s">
        <v>106</v>
      </c>
      <c r="AA573" s="154">
        <v>135</v>
      </c>
      <c r="AB573" s="155">
        <v>137</v>
      </c>
    </row>
    <row r="574" spans="2:28" x14ac:dyDescent="0.25">
      <c r="W574" s="148" t="s">
        <v>116</v>
      </c>
      <c r="X574" s="158"/>
      <c r="Y574" s="145"/>
      <c r="Z574" s="148" t="s">
        <v>116</v>
      </c>
      <c r="AA574" s="158"/>
      <c r="AB574" s="145"/>
    </row>
    <row r="575" spans="2:28" x14ac:dyDescent="0.25">
      <c r="W575" s="148" t="s">
        <v>108</v>
      </c>
      <c r="X575" s="158"/>
      <c r="Y575" s="145"/>
      <c r="Z575" s="148" t="s">
        <v>108</v>
      </c>
      <c r="AA575" s="158"/>
      <c r="AB575" s="145"/>
    </row>
    <row r="576" spans="2:28" ht="15.75" x14ac:dyDescent="0.3">
      <c r="W576" s="148" t="s">
        <v>133</v>
      </c>
      <c r="X576" s="158"/>
      <c r="Y576" s="145"/>
      <c r="Z576" s="148" t="s">
        <v>133</v>
      </c>
      <c r="AA576" s="158"/>
      <c r="AB576" s="145"/>
    </row>
    <row r="577" spans="2:31" ht="15.75" x14ac:dyDescent="0.3">
      <c r="W577" s="148" t="s">
        <v>134</v>
      </c>
      <c r="X577" s="158"/>
      <c r="Y577" s="145"/>
      <c r="Z577" s="148" t="s">
        <v>134</v>
      </c>
      <c r="AA577" s="158"/>
      <c r="AB577" s="145"/>
    </row>
    <row r="578" spans="2:31" ht="15.75" x14ac:dyDescent="0.3">
      <c r="W578" s="148" t="s">
        <v>148</v>
      </c>
      <c r="X578" s="158" t="s">
        <v>8</v>
      </c>
      <c r="Y578" s="145"/>
      <c r="Z578" s="148" t="s">
        <v>149</v>
      </c>
      <c r="AA578" s="158" t="s">
        <v>8</v>
      </c>
      <c r="AB578" s="145"/>
    </row>
    <row r="579" spans="2:31" ht="15.75" x14ac:dyDescent="0.3">
      <c r="W579" s="148" t="s">
        <v>150</v>
      </c>
      <c r="X579" s="158" t="s">
        <v>8</v>
      </c>
      <c r="Y579" s="145"/>
      <c r="Z579" s="148" t="s">
        <v>151</v>
      </c>
      <c r="AA579" s="158" t="s">
        <v>8</v>
      </c>
      <c r="AB579" s="145"/>
    </row>
    <row r="580" spans="2:31" ht="15.75" x14ac:dyDescent="0.3">
      <c r="W580" s="156" t="s">
        <v>137</v>
      </c>
      <c r="X580" s="159" t="s">
        <v>8</v>
      </c>
      <c r="Y580" s="147"/>
      <c r="Z580" s="156" t="s">
        <v>137</v>
      </c>
      <c r="AA580" s="159" t="s">
        <v>8</v>
      </c>
      <c r="AB580" s="147"/>
    </row>
    <row r="581" spans="2:31" ht="17.25" thickBot="1" x14ac:dyDescent="0.35">
      <c r="W581" s="160" t="s">
        <v>138</v>
      </c>
      <c r="X581" s="161" t="s">
        <v>139</v>
      </c>
      <c r="Y581" s="162"/>
      <c r="Z581" s="160" t="s">
        <v>138</v>
      </c>
      <c r="AA581" s="161" t="s">
        <v>139</v>
      </c>
      <c r="AB581" s="119"/>
      <c r="AD581" s="67" t="s">
        <v>8</v>
      </c>
    </row>
    <row r="585" spans="2:31" x14ac:dyDescent="0.25">
      <c r="D585" s="73" t="s">
        <v>3</v>
      </c>
      <c r="E585" s="73" t="s">
        <v>2</v>
      </c>
      <c r="F585" s="73" t="s">
        <v>4</v>
      </c>
      <c r="G585" s="89"/>
      <c r="H585" s="73" t="s">
        <v>6</v>
      </c>
      <c r="I585" s="73" t="s">
        <v>7</v>
      </c>
      <c r="J585" s="73" t="s">
        <v>5</v>
      </c>
      <c r="M585" s="37" t="s">
        <v>3</v>
      </c>
      <c r="N585" s="37" t="s">
        <v>2</v>
      </c>
      <c r="O585" s="37" t="s">
        <v>4</v>
      </c>
      <c r="P585" s="25"/>
      <c r="Q585" s="37" t="s">
        <v>6</v>
      </c>
      <c r="R585" s="37" t="s">
        <v>7</v>
      </c>
      <c r="S585" s="37" t="s">
        <v>5</v>
      </c>
    </row>
    <row r="586" spans="2:31" x14ac:dyDescent="0.25">
      <c r="B586" s="67" t="s">
        <v>88</v>
      </c>
      <c r="D586" s="88">
        <v>8.49</v>
      </c>
      <c r="E586" s="88">
        <v>4.04</v>
      </c>
      <c r="F586" s="88">
        <v>1.57</v>
      </c>
      <c r="H586" s="88">
        <v>8.1199999999999992</v>
      </c>
      <c r="I586" s="88">
        <v>7.08</v>
      </c>
      <c r="J586" s="88">
        <v>2.21</v>
      </c>
      <c r="K586" s="25" t="s">
        <v>104</v>
      </c>
      <c r="L586" s="29"/>
      <c r="M586" s="88">
        <v>7.26</v>
      </c>
      <c r="N586" s="88">
        <v>3.91</v>
      </c>
      <c r="O586" s="88">
        <v>1.25</v>
      </c>
      <c r="Q586" s="88">
        <v>7.84</v>
      </c>
      <c r="R586" s="88">
        <v>6.3</v>
      </c>
      <c r="S586" s="88">
        <v>2.11</v>
      </c>
    </row>
    <row r="587" spans="2:31" ht="15.75" thickBot="1" x14ac:dyDescent="0.3">
      <c r="K587" s="25" t="s">
        <v>105</v>
      </c>
      <c r="L587" s="29"/>
      <c r="M587" s="88">
        <v>1.23</v>
      </c>
      <c r="N587" s="88">
        <v>0.13</v>
      </c>
      <c r="O587" s="88">
        <v>0.32</v>
      </c>
      <c r="Q587" s="88">
        <v>0.28000000000000003</v>
      </c>
      <c r="R587" s="88">
        <v>0.78</v>
      </c>
      <c r="S587" s="88">
        <v>0.1</v>
      </c>
    </row>
    <row r="588" spans="2:31" x14ac:dyDescent="0.25">
      <c r="W588" s="150" t="s">
        <v>110</v>
      </c>
      <c r="X588" s="151" t="s">
        <v>109</v>
      </c>
      <c r="Y588" s="166"/>
      <c r="Z588" s="150" t="s">
        <v>110</v>
      </c>
      <c r="AA588" s="151" t="s">
        <v>109</v>
      </c>
      <c r="AB588" s="166"/>
    </row>
    <row r="589" spans="2:31" ht="15.75" thickBot="1" x14ac:dyDescent="0.3">
      <c r="W589" s="152" t="s">
        <v>122</v>
      </c>
      <c r="X589" s="153" t="s">
        <v>3</v>
      </c>
      <c r="Y589" s="137" t="s">
        <v>4</v>
      </c>
      <c r="Z589" s="152" t="s">
        <v>122</v>
      </c>
      <c r="AA589" s="153" t="s">
        <v>6</v>
      </c>
      <c r="AB589" s="137" t="s">
        <v>7</v>
      </c>
    </row>
    <row r="590" spans="2:31" x14ac:dyDescent="0.25">
      <c r="W590" s="148" t="s">
        <v>107</v>
      </c>
      <c r="X590" s="154">
        <v>29</v>
      </c>
      <c r="Y590" s="155">
        <v>22</v>
      </c>
      <c r="Z590" s="148" t="s">
        <v>107</v>
      </c>
      <c r="AA590" s="154">
        <v>99</v>
      </c>
      <c r="AB590" s="155">
        <v>98</v>
      </c>
    </row>
    <row r="591" spans="2:31" x14ac:dyDescent="0.25">
      <c r="M591" s="67" t="s">
        <v>8</v>
      </c>
      <c r="W591" s="141" t="s">
        <v>106</v>
      </c>
      <c r="X591" s="157">
        <v>76</v>
      </c>
      <c r="Y591" s="143">
        <v>106</v>
      </c>
      <c r="Z591" s="156" t="s">
        <v>106</v>
      </c>
      <c r="AA591" s="157">
        <v>131</v>
      </c>
      <c r="AB591" s="143">
        <v>134</v>
      </c>
    </row>
    <row r="592" spans="2:31" x14ac:dyDescent="0.25">
      <c r="W592" s="148" t="s">
        <v>116</v>
      </c>
      <c r="X592" s="158" t="s">
        <v>8</v>
      </c>
      <c r="Y592" s="145"/>
      <c r="Z592" s="148" t="s">
        <v>116</v>
      </c>
      <c r="AA592" s="158"/>
      <c r="AB592" s="145"/>
      <c r="AE592" s="67" t="s">
        <v>8</v>
      </c>
    </row>
    <row r="593" spans="1:38" x14ac:dyDescent="0.25">
      <c r="W593" s="148" t="s">
        <v>108</v>
      </c>
      <c r="X593" s="158"/>
      <c r="Y593" s="145"/>
      <c r="Z593" s="148" t="s">
        <v>108</v>
      </c>
      <c r="AA593" s="158"/>
      <c r="AB593" s="145"/>
    </row>
    <row r="594" spans="1:38" ht="15.75" x14ac:dyDescent="0.3">
      <c r="W594" s="148" t="s">
        <v>133</v>
      </c>
      <c r="X594" s="158"/>
      <c r="Y594" s="145"/>
      <c r="Z594" s="148" t="s">
        <v>133</v>
      </c>
      <c r="AA594" s="158" t="s">
        <v>8</v>
      </c>
      <c r="AB594" s="145"/>
    </row>
    <row r="595" spans="1:38" ht="15.75" x14ac:dyDescent="0.3">
      <c r="W595" s="148" t="s">
        <v>134</v>
      </c>
      <c r="X595" s="158"/>
      <c r="Y595" s="145"/>
      <c r="Z595" s="148" t="s">
        <v>134</v>
      </c>
      <c r="AA595" s="158" t="s">
        <v>8</v>
      </c>
      <c r="AB595" s="145"/>
    </row>
    <row r="596" spans="1:38" ht="15.75" x14ac:dyDescent="0.3">
      <c r="W596" s="148" t="s">
        <v>144</v>
      </c>
      <c r="X596" s="158"/>
      <c r="Y596" s="145"/>
      <c r="Z596" s="148" t="s">
        <v>146</v>
      </c>
      <c r="AA596" s="158"/>
      <c r="AB596" s="145" t="s">
        <v>8</v>
      </c>
    </row>
    <row r="597" spans="1:38" ht="15.75" x14ac:dyDescent="0.3">
      <c r="W597" s="148" t="s">
        <v>145</v>
      </c>
      <c r="X597" s="158"/>
      <c r="Y597" s="145"/>
      <c r="Z597" s="148" t="s">
        <v>147</v>
      </c>
      <c r="AA597" s="158" t="s">
        <v>8</v>
      </c>
      <c r="AB597" s="145" t="s">
        <v>8</v>
      </c>
    </row>
    <row r="598" spans="1:38" ht="15.75" x14ac:dyDescent="0.3">
      <c r="W598" s="156" t="s">
        <v>137</v>
      </c>
      <c r="X598" s="159"/>
      <c r="Y598" s="147"/>
      <c r="Z598" s="156" t="s">
        <v>137</v>
      </c>
      <c r="AA598" s="159"/>
      <c r="AB598" s="147" t="s">
        <v>8</v>
      </c>
    </row>
    <row r="599" spans="1:38" ht="16.5" thickBot="1" x14ac:dyDescent="0.35">
      <c r="W599" s="160" t="s">
        <v>138</v>
      </c>
      <c r="X599" s="161" t="s">
        <v>139</v>
      </c>
      <c r="Y599" s="162"/>
      <c r="Z599" s="160" t="s">
        <v>142</v>
      </c>
      <c r="AA599" s="161" t="s">
        <v>143</v>
      </c>
      <c r="AB599" s="165"/>
    </row>
    <row r="600" spans="1:38" x14ac:dyDescent="0.25">
      <c r="X600" s="67" t="s">
        <v>8</v>
      </c>
      <c r="Z600" s="67" t="s">
        <v>8</v>
      </c>
    </row>
    <row r="601" spans="1:38" x14ac:dyDescent="0.25">
      <c r="W601" s="67" t="s">
        <v>8</v>
      </c>
      <c r="Y601" s="111" t="s">
        <v>8</v>
      </c>
      <c r="AA601" s="67" t="s">
        <v>8</v>
      </c>
      <c r="AC601" s="67" t="s">
        <v>8</v>
      </c>
      <c r="AE601" s="67" t="s">
        <v>8</v>
      </c>
    </row>
    <row r="602" spans="1:38" x14ac:dyDescent="0.25">
      <c r="L602" s="67" t="s">
        <v>8</v>
      </c>
      <c r="N602" s="67" t="s">
        <v>8</v>
      </c>
      <c r="O602" s="67" t="s">
        <v>8</v>
      </c>
      <c r="Q602" s="67" t="s">
        <v>8</v>
      </c>
      <c r="W602" s="67" t="s">
        <v>8</v>
      </c>
      <c r="Y602" s="67" t="s">
        <v>8</v>
      </c>
      <c r="Z602" s="67" t="s">
        <v>8</v>
      </c>
      <c r="AA602" s="67" t="s">
        <v>8</v>
      </c>
      <c r="AI602" s="67" t="s">
        <v>8</v>
      </c>
    </row>
    <row r="603" spans="1:38" ht="15.75" thickBot="1" x14ac:dyDescent="0.3">
      <c r="AB603" s="67" t="s">
        <v>8</v>
      </c>
    </row>
    <row r="604" spans="1:38" x14ac:dyDescent="0.25">
      <c r="I604" s="67" t="s">
        <v>8</v>
      </c>
      <c r="W604" s="132" t="s">
        <v>110</v>
      </c>
      <c r="X604" s="133" t="s">
        <v>109</v>
      </c>
      <c r="Y604" s="134"/>
      <c r="Z604" s="150" t="s">
        <v>110</v>
      </c>
      <c r="AA604" s="151" t="s">
        <v>109</v>
      </c>
      <c r="AB604" s="134"/>
      <c r="AC604" s="104"/>
      <c r="AD604" s="150" t="s">
        <v>110</v>
      </c>
      <c r="AE604" s="151" t="s">
        <v>109</v>
      </c>
      <c r="AF604" s="134"/>
      <c r="AG604" s="150" t="s">
        <v>110</v>
      </c>
      <c r="AH604" s="151" t="s">
        <v>109</v>
      </c>
      <c r="AI604" s="134"/>
    </row>
    <row r="605" spans="1:38" ht="15.75" thickBot="1" x14ac:dyDescent="0.3">
      <c r="A605" s="67" t="s">
        <v>8</v>
      </c>
      <c r="C605" s="92" t="s">
        <v>92</v>
      </c>
      <c r="D605" s="93"/>
      <c r="E605" s="94" t="s">
        <v>3</v>
      </c>
      <c r="F605" s="94" t="s">
        <v>2</v>
      </c>
      <c r="G605" s="94" t="s">
        <v>4</v>
      </c>
      <c r="H605" s="94" t="s">
        <v>6</v>
      </c>
      <c r="I605" s="94" t="s">
        <v>7</v>
      </c>
      <c r="J605" s="94" t="s">
        <v>5</v>
      </c>
      <c r="L605" s="92" t="s">
        <v>92</v>
      </c>
      <c r="M605" s="93"/>
      <c r="N605" s="94" t="s">
        <v>3</v>
      </c>
      <c r="O605" s="94" t="s">
        <v>2</v>
      </c>
      <c r="P605" s="94" t="s">
        <v>4</v>
      </c>
      <c r="Q605" s="94" t="s">
        <v>6</v>
      </c>
      <c r="R605" s="94" t="s">
        <v>7</v>
      </c>
      <c r="S605" s="94" t="s">
        <v>5</v>
      </c>
      <c r="V605" s="102" t="s">
        <v>8</v>
      </c>
      <c r="W605" s="135" t="s">
        <v>115</v>
      </c>
      <c r="X605" s="136" t="s">
        <v>3</v>
      </c>
      <c r="Y605" s="137" t="s">
        <v>4</v>
      </c>
      <c r="Z605" s="152" t="s">
        <v>115</v>
      </c>
      <c r="AA605" s="153" t="s">
        <v>6</v>
      </c>
      <c r="AB605" s="137" t="s">
        <v>7</v>
      </c>
      <c r="AC605" s="104"/>
      <c r="AD605" s="152" t="s">
        <v>99</v>
      </c>
      <c r="AE605" s="153" t="s">
        <v>3</v>
      </c>
      <c r="AF605" s="137" t="s">
        <v>4</v>
      </c>
      <c r="AG605" s="152" t="s">
        <v>99</v>
      </c>
      <c r="AH605" s="153" t="s">
        <v>6</v>
      </c>
      <c r="AI605" s="137" t="s">
        <v>7</v>
      </c>
    </row>
    <row r="606" spans="1:38" x14ac:dyDescent="0.25">
      <c r="C606" s="95" t="s">
        <v>93</v>
      </c>
      <c r="D606" s="93"/>
      <c r="E606" s="11">
        <f>+N606/N610</f>
        <v>0.43478260869565216</v>
      </c>
      <c r="F606" s="11">
        <f t="shared" ref="F606:J606" si="6">+O606/O610</f>
        <v>7.1428571428571425E-2</v>
      </c>
      <c r="G606" s="11">
        <f t="shared" si="6"/>
        <v>0.30303030303030304</v>
      </c>
      <c r="H606" s="11">
        <f t="shared" si="6"/>
        <v>0.76377952755905509</v>
      </c>
      <c r="I606" s="11">
        <f t="shared" si="6"/>
        <v>0.55118110236220474</v>
      </c>
      <c r="J606" s="11">
        <f t="shared" si="6"/>
        <v>0.30612244897959184</v>
      </c>
      <c r="L606" s="95" t="s">
        <v>93</v>
      </c>
      <c r="M606" s="93"/>
      <c r="N606" s="96">
        <v>30</v>
      </c>
      <c r="O606" s="96">
        <v>3</v>
      </c>
      <c r="P606" s="96">
        <v>30</v>
      </c>
      <c r="Q606" s="96">
        <v>97</v>
      </c>
      <c r="R606" s="96">
        <v>70</v>
      </c>
      <c r="S606" s="96">
        <v>15</v>
      </c>
      <c r="W606" s="138" t="s">
        <v>107</v>
      </c>
      <c r="X606" s="139">
        <v>30</v>
      </c>
      <c r="Y606" s="140">
        <v>30</v>
      </c>
      <c r="Z606" s="148" t="s">
        <v>107</v>
      </c>
      <c r="AA606" s="154">
        <v>97</v>
      </c>
      <c r="AB606" s="155">
        <v>70</v>
      </c>
      <c r="AD606" s="148" t="s">
        <v>107</v>
      </c>
      <c r="AE606" s="154">
        <v>42</v>
      </c>
      <c r="AF606" s="155">
        <v>20</v>
      </c>
      <c r="AG606" s="148" t="s">
        <v>107</v>
      </c>
      <c r="AH606" s="154">
        <v>62</v>
      </c>
      <c r="AI606" s="155">
        <v>19</v>
      </c>
    </row>
    <row r="607" spans="1:38" x14ac:dyDescent="0.25">
      <c r="A607" s="67" t="s">
        <v>8</v>
      </c>
      <c r="C607" s="92" t="s">
        <v>94</v>
      </c>
      <c r="D607" s="93"/>
      <c r="E607" s="99">
        <f>+N607/N610</f>
        <v>0.43478260869565216</v>
      </c>
      <c r="F607" s="99">
        <f t="shared" ref="F607:J607" si="7">+O607/O610</f>
        <v>0.42857142857142855</v>
      </c>
      <c r="G607" s="99">
        <f t="shared" si="7"/>
        <v>0.51515151515151514</v>
      </c>
      <c r="H607" s="99">
        <f t="shared" si="7"/>
        <v>0.19685039370078741</v>
      </c>
      <c r="I607" s="99">
        <f t="shared" si="7"/>
        <v>0.40157480314960631</v>
      </c>
      <c r="J607" s="99">
        <f t="shared" si="7"/>
        <v>0.46938775510204084</v>
      </c>
      <c r="L607" s="92" t="s">
        <v>94</v>
      </c>
      <c r="M607" s="93"/>
      <c r="N607" s="97">
        <v>30</v>
      </c>
      <c r="O607" s="97">
        <v>18</v>
      </c>
      <c r="P607" s="97">
        <v>51</v>
      </c>
      <c r="Q607" s="97">
        <v>25</v>
      </c>
      <c r="R607" s="97">
        <v>51</v>
      </c>
      <c r="S607" s="97">
        <v>23</v>
      </c>
      <c r="W607" s="141" t="s">
        <v>106</v>
      </c>
      <c r="X607" s="142">
        <v>69</v>
      </c>
      <c r="Y607" s="143">
        <v>99</v>
      </c>
      <c r="Z607" s="156" t="s">
        <v>106</v>
      </c>
      <c r="AA607" s="157">
        <v>127</v>
      </c>
      <c r="AB607" s="143">
        <v>127</v>
      </c>
      <c r="AD607" s="148" t="s">
        <v>106</v>
      </c>
      <c r="AE607" s="154">
        <v>75</v>
      </c>
      <c r="AF607" s="155">
        <v>105</v>
      </c>
      <c r="AG607" s="148" t="s">
        <v>106</v>
      </c>
      <c r="AH607" s="154">
        <v>135</v>
      </c>
      <c r="AI607" s="155">
        <v>137</v>
      </c>
    </row>
    <row r="608" spans="1:38" x14ac:dyDescent="0.25">
      <c r="C608" s="95" t="s">
        <v>95</v>
      </c>
      <c r="D608" s="93"/>
      <c r="E608" s="11">
        <f>+N608/N610</f>
        <v>8.6956521739130432E-2</v>
      </c>
      <c r="F608" s="11">
        <f t="shared" ref="F608:J608" si="8">+O608/O610</f>
        <v>0.40476190476190477</v>
      </c>
      <c r="G608" s="11">
        <f t="shared" si="8"/>
        <v>0.12121212121212122</v>
      </c>
      <c r="H608" s="11">
        <f t="shared" si="8"/>
        <v>0</v>
      </c>
      <c r="I608" s="11">
        <f t="shared" si="8"/>
        <v>7.874015748031496E-3</v>
      </c>
      <c r="J608" s="11">
        <f t="shared" si="8"/>
        <v>0.18367346938775511</v>
      </c>
      <c r="L608" s="95" t="s">
        <v>95</v>
      </c>
      <c r="M608" s="93"/>
      <c r="N608" s="96">
        <v>6</v>
      </c>
      <c r="O608" s="96">
        <v>17</v>
      </c>
      <c r="P608" s="96">
        <v>12</v>
      </c>
      <c r="Q608" s="96">
        <v>0</v>
      </c>
      <c r="R608" s="96">
        <v>1</v>
      </c>
      <c r="S608" s="96">
        <v>9</v>
      </c>
      <c r="W608" s="144" t="s">
        <v>116</v>
      </c>
      <c r="X608" s="25"/>
      <c r="Y608" s="145"/>
      <c r="Z608" s="148" t="s">
        <v>116</v>
      </c>
      <c r="AA608" s="158"/>
      <c r="AB608" s="145"/>
      <c r="AD608" s="148" t="s">
        <v>116</v>
      </c>
      <c r="AE608" s="158"/>
      <c r="AF608" s="145"/>
      <c r="AG608" s="148" t="s">
        <v>116</v>
      </c>
      <c r="AH608" s="158"/>
      <c r="AI608" s="145"/>
      <c r="AL608" s="67" t="s">
        <v>8</v>
      </c>
    </row>
    <row r="609" spans="1:38" x14ac:dyDescent="0.25">
      <c r="C609" s="92" t="s">
        <v>96</v>
      </c>
      <c r="D609" s="93"/>
      <c r="E609" s="99">
        <f>+N609/N610</f>
        <v>4.3478260869565216E-2</v>
      </c>
      <c r="F609" s="99">
        <f t="shared" ref="F609:J609" si="9">+O609/O610</f>
        <v>9.5238095238095233E-2</v>
      </c>
      <c r="G609" s="99">
        <f t="shared" si="9"/>
        <v>6.0606060606060608E-2</v>
      </c>
      <c r="H609" s="99">
        <f t="shared" si="9"/>
        <v>3.937007874015748E-2</v>
      </c>
      <c r="I609" s="99">
        <f t="shared" si="9"/>
        <v>3.937007874015748E-2</v>
      </c>
      <c r="J609" s="99">
        <f t="shared" si="9"/>
        <v>4.0816326530612242E-2</v>
      </c>
      <c r="L609" s="92" t="s">
        <v>96</v>
      </c>
      <c r="M609" s="93"/>
      <c r="N609" s="97">
        <v>3</v>
      </c>
      <c r="O609" s="97">
        <v>4</v>
      </c>
      <c r="P609" s="97">
        <v>6</v>
      </c>
      <c r="Q609" s="97">
        <v>5</v>
      </c>
      <c r="R609" s="97">
        <v>5</v>
      </c>
      <c r="S609" s="97">
        <v>2</v>
      </c>
      <c r="U609" s="67" t="s">
        <v>8</v>
      </c>
      <c r="W609" s="144" t="s">
        <v>108</v>
      </c>
      <c r="X609" s="25"/>
      <c r="Y609" s="145"/>
      <c r="Z609" s="148" t="s">
        <v>108</v>
      </c>
      <c r="AA609" s="158"/>
      <c r="AB609" s="145"/>
      <c r="AD609" s="148" t="s">
        <v>108</v>
      </c>
      <c r="AE609" s="158"/>
      <c r="AF609" s="145"/>
      <c r="AG609" s="148" t="s">
        <v>108</v>
      </c>
      <c r="AH609" s="158"/>
      <c r="AI609" s="145"/>
    </row>
    <row r="610" spans="1:38" s="67" customFormat="1" ht="15.75" x14ac:dyDescent="0.3">
      <c r="A610" s="67" t="s">
        <v>8</v>
      </c>
      <c r="C610" s="92"/>
      <c r="D610" s="93"/>
      <c r="E610" s="97"/>
      <c r="F610" s="97"/>
      <c r="G610" s="97"/>
      <c r="H610" s="97"/>
      <c r="I610" s="97"/>
      <c r="J610" s="97"/>
      <c r="L610" s="92"/>
      <c r="M610" s="93"/>
      <c r="N610" s="97">
        <f>SUM(N606:N609)</f>
        <v>69</v>
      </c>
      <c r="O610" s="97">
        <f t="shared" ref="O610:S610" si="10">SUM(O606:O609)</f>
        <v>42</v>
      </c>
      <c r="P610" s="97">
        <f t="shared" si="10"/>
        <v>99</v>
      </c>
      <c r="Q610" s="97">
        <f t="shared" si="10"/>
        <v>127</v>
      </c>
      <c r="R610" s="97">
        <f t="shared" si="10"/>
        <v>127</v>
      </c>
      <c r="S610" s="97">
        <f t="shared" si="10"/>
        <v>49</v>
      </c>
      <c r="U610" s="67" t="s">
        <v>8</v>
      </c>
      <c r="W610" s="144" t="s">
        <v>133</v>
      </c>
      <c r="X610" s="25" t="s">
        <v>8</v>
      </c>
      <c r="Y610" s="145"/>
      <c r="Z610" s="148" t="s">
        <v>133</v>
      </c>
      <c r="AA610" s="158" t="s">
        <v>8</v>
      </c>
      <c r="AB610" s="145" t="s">
        <v>8</v>
      </c>
      <c r="AD610" s="148" t="s">
        <v>133</v>
      </c>
      <c r="AE610" s="158"/>
      <c r="AF610" s="145"/>
      <c r="AG610" s="148" t="s">
        <v>133</v>
      </c>
      <c r="AH610" s="158"/>
      <c r="AI610" s="145"/>
    </row>
    <row r="611" spans="1:38" ht="15.75" x14ac:dyDescent="0.3">
      <c r="C611" s="92" t="s">
        <v>97</v>
      </c>
      <c r="D611" s="93"/>
      <c r="E611" s="94" t="s">
        <v>3</v>
      </c>
      <c r="F611" s="94" t="s">
        <v>2</v>
      </c>
      <c r="G611" s="94" t="s">
        <v>4</v>
      </c>
      <c r="H611" s="94" t="s">
        <v>6</v>
      </c>
      <c r="I611" s="94" t="s">
        <v>7</v>
      </c>
      <c r="J611" s="94" t="s">
        <v>5</v>
      </c>
      <c r="L611" s="92" t="s">
        <v>97</v>
      </c>
      <c r="M611" s="93"/>
      <c r="N611" s="94" t="s">
        <v>3</v>
      </c>
      <c r="O611" s="94" t="s">
        <v>2</v>
      </c>
      <c r="P611" s="94" t="s">
        <v>4</v>
      </c>
      <c r="Q611" s="94" t="s">
        <v>6</v>
      </c>
      <c r="R611" s="94" t="s">
        <v>7</v>
      </c>
      <c r="S611" s="94" t="s">
        <v>5</v>
      </c>
      <c r="W611" s="144" t="s">
        <v>134</v>
      </c>
      <c r="X611" s="25" t="s">
        <v>8</v>
      </c>
      <c r="Y611" s="145"/>
      <c r="Z611" s="148" t="s">
        <v>134</v>
      </c>
      <c r="AA611" s="158" t="s">
        <v>8</v>
      </c>
      <c r="AB611" s="145"/>
      <c r="AD611" s="148" t="s">
        <v>134</v>
      </c>
      <c r="AE611" s="158"/>
      <c r="AF611" s="145"/>
      <c r="AG611" s="148" t="s">
        <v>134</v>
      </c>
      <c r="AH611" s="158"/>
      <c r="AI611" s="145"/>
      <c r="AL611" s="67" t="s">
        <v>8</v>
      </c>
    </row>
    <row r="612" spans="1:38" ht="15.75" x14ac:dyDescent="0.3">
      <c r="C612" s="95" t="s">
        <v>93</v>
      </c>
      <c r="D612" s="96"/>
      <c r="E612" s="11">
        <f>+N612/N616</f>
        <v>0.56000000000000005</v>
      </c>
      <c r="F612" s="11">
        <f t="shared" ref="F612" si="11">+O612/O616</f>
        <v>0.2</v>
      </c>
      <c r="G612" s="11">
        <f t="shared" ref="G612" si="12">+P612/P616</f>
        <v>0.46601941747572817</v>
      </c>
      <c r="H612" s="11">
        <f t="shared" ref="H612" si="13">+Q612/Q616</f>
        <v>0.71755725190839692</v>
      </c>
      <c r="I612" s="11">
        <f t="shared" ref="I612" si="14">+R612/R616</f>
        <v>0.71755725190839692</v>
      </c>
      <c r="J612" s="11">
        <f t="shared" ref="J612" si="15">+S612/S616</f>
        <v>0.38</v>
      </c>
      <c r="L612" s="95" t="s">
        <v>93</v>
      </c>
      <c r="M612" s="96"/>
      <c r="N612" s="96">
        <v>42</v>
      </c>
      <c r="O612" s="96">
        <v>9</v>
      </c>
      <c r="P612" s="96">
        <v>48</v>
      </c>
      <c r="Q612" s="96">
        <v>94</v>
      </c>
      <c r="R612" s="96">
        <v>94</v>
      </c>
      <c r="S612" s="96">
        <v>19</v>
      </c>
      <c r="W612" s="144" t="s">
        <v>135</v>
      </c>
      <c r="X612" s="25" t="s">
        <v>8</v>
      </c>
      <c r="Y612" s="145"/>
      <c r="Z612" s="144" t="s">
        <v>153</v>
      </c>
      <c r="AA612" s="158"/>
      <c r="AB612" s="145"/>
      <c r="AD612" s="148" t="s">
        <v>148</v>
      </c>
      <c r="AE612" s="158" t="s">
        <v>8</v>
      </c>
      <c r="AF612" s="145"/>
      <c r="AG612" s="148" t="s">
        <v>149</v>
      </c>
      <c r="AH612" s="158" t="s">
        <v>8</v>
      </c>
      <c r="AI612" s="145"/>
      <c r="AK612" s="67" t="s">
        <v>8</v>
      </c>
    </row>
    <row r="613" spans="1:38" ht="15.75" x14ac:dyDescent="0.3">
      <c r="C613" s="92" t="s">
        <v>94</v>
      </c>
      <c r="D613" s="93"/>
      <c r="E613" s="99">
        <f>+N613/N616</f>
        <v>0.33333333333333331</v>
      </c>
      <c r="F613" s="99">
        <f t="shared" ref="F613" si="16">+O613/O616</f>
        <v>0.44444444444444442</v>
      </c>
      <c r="G613" s="99">
        <f t="shared" ref="G613" si="17">+P613/P616</f>
        <v>0.40776699029126212</v>
      </c>
      <c r="H613" s="99">
        <f t="shared" ref="H613" si="18">+Q613/Q616</f>
        <v>0.22137404580152673</v>
      </c>
      <c r="I613" s="99">
        <f t="shared" ref="I613" si="19">+R613/R616</f>
        <v>0.21374045801526717</v>
      </c>
      <c r="J613" s="99">
        <f t="shared" ref="J613" si="20">+S613/S616</f>
        <v>0.54</v>
      </c>
      <c r="L613" s="92" t="s">
        <v>94</v>
      </c>
      <c r="M613" s="93"/>
      <c r="N613" s="97">
        <v>25</v>
      </c>
      <c r="O613" s="97">
        <v>20</v>
      </c>
      <c r="P613" s="97">
        <v>42</v>
      </c>
      <c r="Q613" s="97">
        <v>29</v>
      </c>
      <c r="R613" s="97">
        <v>28</v>
      </c>
      <c r="S613" s="97">
        <v>27</v>
      </c>
      <c r="W613" s="144" t="s">
        <v>136</v>
      </c>
      <c r="X613" s="25" t="s">
        <v>8</v>
      </c>
      <c r="Y613" s="145"/>
      <c r="Z613" s="148" t="s">
        <v>154</v>
      </c>
      <c r="AA613" s="158"/>
      <c r="AB613" s="145"/>
      <c r="AD613" s="148" t="s">
        <v>150</v>
      </c>
      <c r="AE613" s="158" t="s">
        <v>8</v>
      </c>
      <c r="AF613" s="145"/>
      <c r="AG613" s="148" t="s">
        <v>151</v>
      </c>
      <c r="AH613" s="158" t="s">
        <v>8</v>
      </c>
      <c r="AI613" s="145"/>
    </row>
    <row r="614" spans="1:38" ht="15.75" x14ac:dyDescent="0.3">
      <c r="C614" s="95" t="s">
        <v>95</v>
      </c>
      <c r="D614" s="96"/>
      <c r="E614" s="11">
        <f>+N614/N616</f>
        <v>0.08</v>
      </c>
      <c r="F614" s="11">
        <f t="shared" ref="F614" si="21">+O614/O616</f>
        <v>0.26666666666666666</v>
      </c>
      <c r="G614" s="11">
        <f t="shared" ref="G614" si="22">+P614/P616</f>
        <v>5.8252427184466021E-2</v>
      </c>
      <c r="H614" s="11">
        <f t="shared" ref="H614" si="23">+Q614/Q616</f>
        <v>7.6335877862595417E-3</v>
      </c>
      <c r="I614" s="11">
        <f t="shared" ref="I614" si="24">+R614/R616</f>
        <v>2.2900763358778626E-2</v>
      </c>
      <c r="J614" s="11">
        <f t="shared" ref="J614" si="25">+S614/S616</f>
        <v>0.06</v>
      </c>
      <c r="L614" s="95" t="s">
        <v>95</v>
      </c>
      <c r="M614" s="96"/>
      <c r="N614" s="96">
        <v>6</v>
      </c>
      <c r="O614" s="96">
        <v>12</v>
      </c>
      <c r="P614" s="96">
        <v>6</v>
      </c>
      <c r="Q614" s="96">
        <v>1</v>
      </c>
      <c r="R614" s="96">
        <v>3</v>
      </c>
      <c r="S614" s="96">
        <v>3</v>
      </c>
      <c r="W614" s="141" t="s">
        <v>137</v>
      </c>
      <c r="X614" s="146" t="s">
        <v>8</v>
      </c>
      <c r="Y614" s="147"/>
      <c r="Z614" s="156" t="s">
        <v>137</v>
      </c>
      <c r="AA614" s="159"/>
      <c r="AB614" s="147"/>
      <c r="AD614" s="156" t="s">
        <v>137</v>
      </c>
      <c r="AE614" s="159" t="s">
        <v>8</v>
      </c>
      <c r="AF614" s="147"/>
      <c r="AG614" s="156" t="s">
        <v>137</v>
      </c>
      <c r="AH614" s="159" t="s">
        <v>8</v>
      </c>
      <c r="AI614" s="147"/>
    </row>
    <row r="615" spans="1:38" ht="19.5" thickBot="1" x14ac:dyDescent="0.4">
      <c r="C615" s="92" t="s">
        <v>96</v>
      </c>
      <c r="D615" s="93"/>
      <c r="E615" s="99">
        <f>+N615/N616</f>
        <v>2.6666666666666668E-2</v>
      </c>
      <c r="F615" s="99">
        <f t="shared" ref="F615" si="26">+O615/O616</f>
        <v>8.8888888888888892E-2</v>
      </c>
      <c r="G615" s="99">
        <f t="shared" ref="G615" si="27">+P615/P616</f>
        <v>6.7961165048543687E-2</v>
      </c>
      <c r="H615" s="99">
        <f t="shared" ref="H615" si="28">+Q615/Q616</f>
        <v>5.3435114503816793E-2</v>
      </c>
      <c r="I615" s="99">
        <f t="shared" ref="I615" si="29">+R615/R616</f>
        <v>4.5801526717557252E-2</v>
      </c>
      <c r="J615" s="99">
        <f t="shared" ref="J615" si="30">+S615/S616</f>
        <v>0.02</v>
      </c>
      <c r="L615" s="92" t="s">
        <v>96</v>
      </c>
      <c r="M615" s="93"/>
      <c r="N615" s="97">
        <v>2</v>
      </c>
      <c r="O615" s="97">
        <v>4</v>
      </c>
      <c r="P615" s="97">
        <v>7</v>
      </c>
      <c r="Q615" s="97">
        <v>7</v>
      </c>
      <c r="R615" s="97">
        <v>6</v>
      </c>
      <c r="S615" s="97">
        <v>1</v>
      </c>
      <c r="W615" s="148" t="s">
        <v>138</v>
      </c>
      <c r="X615" s="149" t="s">
        <v>139</v>
      </c>
      <c r="Y615" s="145"/>
      <c r="Z615" s="160" t="s">
        <v>138</v>
      </c>
      <c r="AA615" s="161" t="s">
        <v>139</v>
      </c>
      <c r="AB615" s="162"/>
      <c r="AD615" s="117" t="s">
        <v>152</v>
      </c>
      <c r="AE615" s="118" t="s">
        <v>121</v>
      </c>
      <c r="AF615" s="119"/>
      <c r="AG615" s="117" t="s">
        <v>152</v>
      </c>
      <c r="AH615" s="118" t="s">
        <v>121</v>
      </c>
      <c r="AI615" s="119"/>
    </row>
    <row r="616" spans="1:38" s="67" customFormat="1" x14ac:dyDescent="0.25">
      <c r="C616" s="92"/>
      <c r="D616" s="93"/>
      <c r="E616" s="97"/>
      <c r="F616" s="97"/>
      <c r="G616" s="97"/>
      <c r="H616" s="97"/>
      <c r="I616" s="97"/>
      <c r="J616" s="97"/>
      <c r="L616" s="92"/>
      <c r="M616" s="93"/>
      <c r="N616" s="97">
        <f>SUM(N612:N615)</f>
        <v>75</v>
      </c>
      <c r="O616" s="97">
        <f t="shared" ref="O616" si="31">SUM(O612:O615)</f>
        <v>45</v>
      </c>
      <c r="P616" s="97">
        <f t="shared" ref="P616" si="32">SUM(P612:P615)</f>
        <v>103</v>
      </c>
      <c r="Q616" s="97">
        <f t="shared" ref="Q616" si="33">SUM(Q612:Q615)</f>
        <v>131</v>
      </c>
      <c r="R616" s="97">
        <f t="shared" ref="R616" si="34">SUM(R612:R615)</f>
        <v>131</v>
      </c>
      <c r="S616" s="97">
        <f t="shared" ref="S616" si="35">SUM(S612:S615)</f>
        <v>50</v>
      </c>
      <c r="V616" s="67" t="s">
        <v>8</v>
      </c>
      <c r="W616" s="150" t="s">
        <v>110</v>
      </c>
      <c r="X616" s="151" t="s">
        <v>109</v>
      </c>
      <c r="Y616" s="134"/>
      <c r="Z616" s="150" t="s">
        <v>110</v>
      </c>
      <c r="AA616" s="151" t="s">
        <v>109</v>
      </c>
      <c r="AB616" s="134"/>
      <c r="AD616" s="163" t="s">
        <v>110</v>
      </c>
      <c r="AE616" s="164" t="s">
        <v>109</v>
      </c>
      <c r="AF616" s="145"/>
      <c r="AG616" s="163" t="s">
        <v>110</v>
      </c>
      <c r="AH616" s="164" t="s">
        <v>109</v>
      </c>
      <c r="AI616" s="145"/>
      <c r="AL616" s="67" t="s">
        <v>8</v>
      </c>
    </row>
    <row r="617" spans="1:38" ht="15.75" thickBot="1" x14ac:dyDescent="0.3">
      <c r="C617" s="92" t="s">
        <v>98</v>
      </c>
      <c r="D617" s="93"/>
      <c r="E617" s="94" t="s">
        <v>3</v>
      </c>
      <c r="F617" s="94" t="s">
        <v>2</v>
      </c>
      <c r="G617" s="94" t="s">
        <v>4</v>
      </c>
      <c r="H617" s="94" t="s">
        <v>6</v>
      </c>
      <c r="I617" s="94" t="s">
        <v>7</v>
      </c>
      <c r="J617" s="94" t="s">
        <v>5</v>
      </c>
      <c r="L617" s="92" t="s">
        <v>98</v>
      </c>
      <c r="M617" s="93"/>
      <c r="N617" s="94" t="s">
        <v>3</v>
      </c>
      <c r="O617" s="94" t="s">
        <v>2</v>
      </c>
      <c r="P617" s="94" t="s">
        <v>4</v>
      </c>
      <c r="Q617" s="94" t="s">
        <v>6</v>
      </c>
      <c r="R617" s="94" t="s">
        <v>7</v>
      </c>
      <c r="S617" s="94" t="s">
        <v>5</v>
      </c>
      <c r="W617" s="152" t="s">
        <v>127</v>
      </c>
      <c r="X617" s="153" t="s">
        <v>3</v>
      </c>
      <c r="Y617" s="137" t="s">
        <v>4</v>
      </c>
      <c r="Z617" s="152" t="s">
        <v>99</v>
      </c>
      <c r="AA617" s="153" t="s">
        <v>6</v>
      </c>
      <c r="AB617" s="137" t="s">
        <v>7</v>
      </c>
      <c r="AD617" s="152" t="s">
        <v>122</v>
      </c>
      <c r="AE617" s="153" t="s">
        <v>3</v>
      </c>
      <c r="AF617" s="137" t="s">
        <v>4</v>
      </c>
      <c r="AG617" s="152" t="s">
        <v>122</v>
      </c>
      <c r="AH617" s="153" t="s">
        <v>6</v>
      </c>
      <c r="AI617" s="137" t="s">
        <v>7</v>
      </c>
      <c r="AL617" s="67" t="s">
        <v>8</v>
      </c>
    </row>
    <row r="618" spans="1:38" x14ac:dyDescent="0.25">
      <c r="C618" s="95" t="s">
        <v>93</v>
      </c>
      <c r="D618" s="93"/>
      <c r="E618" s="11">
        <f>+N618/N622</f>
        <v>0.38157894736842107</v>
      </c>
      <c r="F618" s="11">
        <f t="shared" ref="F618" si="36">+O618/O622</f>
        <v>8.6956521739130432E-2</v>
      </c>
      <c r="G618" s="11">
        <f t="shared" ref="G618" si="37">+P618/P622</f>
        <v>0.20754716981132076</v>
      </c>
      <c r="H618" s="11">
        <f t="shared" ref="H618" si="38">+Q618/Q622</f>
        <v>0.75572519083969469</v>
      </c>
      <c r="I618" s="11">
        <f t="shared" ref="I618" si="39">+R618/R622</f>
        <v>0.73134328358208955</v>
      </c>
      <c r="J618" s="11">
        <f t="shared" ref="J618" si="40">+S618/S622</f>
        <v>0.35294117647058826</v>
      </c>
      <c r="L618" s="95" t="s">
        <v>93</v>
      </c>
      <c r="M618" s="93"/>
      <c r="N618" s="96">
        <v>29</v>
      </c>
      <c r="O618" s="96">
        <v>4</v>
      </c>
      <c r="P618" s="96">
        <v>22</v>
      </c>
      <c r="Q618" s="96">
        <v>99</v>
      </c>
      <c r="R618" s="96">
        <v>98</v>
      </c>
      <c r="S618" s="96">
        <v>18</v>
      </c>
      <c r="U618" s="67" t="s">
        <v>8</v>
      </c>
      <c r="W618" s="148" t="s">
        <v>107</v>
      </c>
      <c r="X618" s="154">
        <v>42</v>
      </c>
      <c r="Y618" s="155">
        <v>48</v>
      </c>
      <c r="Z618" s="148" t="s">
        <v>107</v>
      </c>
      <c r="AA618" s="154">
        <v>62</v>
      </c>
      <c r="AB618" s="155">
        <v>19</v>
      </c>
      <c r="AD618" s="148" t="s">
        <v>107</v>
      </c>
      <c r="AE618" s="154">
        <v>29</v>
      </c>
      <c r="AF618" s="155">
        <v>22</v>
      </c>
      <c r="AG618" s="148" t="s">
        <v>107</v>
      </c>
      <c r="AH618" s="154">
        <v>99</v>
      </c>
      <c r="AI618" s="155">
        <v>98</v>
      </c>
      <c r="AK618" s="67" t="s">
        <v>8</v>
      </c>
    </row>
    <row r="619" spans="1:38" x14ac:dyDescent="0.25">
      <c r="C619" s="92" t="s">
        <v>94</v>
      </c>
      <c r="D619" s="93"/>
      <c r="E619" s="99">
        <f>+N619/N622</f>
        <v>0.5</v>
      </c>
      <c r="F619" s="99">
        <f t="shared" ref="F619" si="41">+O619/O622</f>
        <v>0.65217391304347827</v>
      </c>
      <c r="G619" s="99">
        <f t="shared" ref="G619" si="42">+P619/P622</f>
        <v>0.58490566037735847</v>
      </c>
      <c r="H619" s="99">
        <f t="shared" ref="H619" si="43">+Q619/Q622</f>
        <v>0.19083969465648856</v>
      </c>
      <c r="I619" s="99">
        <f t="shared" ref="I619" si="44">+R619/R622</f>
        <v>0.20149253731343283</v>
      </c>
      <c r="J619" s="99">
        <f t="shared" ref="J619" si="45">+S619/S622</f>
        <v>0.45098039215686275</v>
      </c>
      <c r="L619" s="92" t="s">
        <v>94</v>
      </c>
      <c r="M619" s="93"/>
      <c r="N619" s="97">
        <v>38</v>
      </c>
      <c r="O619" s="97">
        <v>30</v>
      </c>
      <c r="P619" s="97">
        <v>62</v>
      </c>
      <c r="Q619" s="97">
        <v>25</v>
      </c>
      <c r="R619" s="97">
        <v>27</v>
      </c>
      <c r="S619" s="97">
        <v>23</v>
      </c>
      <c r="W619" s="156" t="s">
        <v>106</v>
      </c>
      <c r="X619" s="157">
        <v>75</v>
      </c>
      <c r="Y619" s="143">
        <v>103</v>
      </c>
      <c r="Z619" s="148" t="s">
        <v>106</v>
      </c>
      <c r="AA619" s="154">
        <v>135</v>
      </c>
      <c r="AB619" s="155">
        <v>137</v>
      </c>
      <c r="AD619" s="141" t="s">
        <v>106</v>
      </c>
      <c r="AE619" s="157">
        <v>76</v>
      </c>
      <c r="AF619" s="143">
        <v>106</v>
      </c>
      <c r="AG619" s="156" t="s">
        <v>106</v>
      </c>
      <c r="AH619" s="157">
        <v>131</v>
      </c>
      <c r="AI619" s="143">
        <v>134</v>
      </c>
    </row>
    <row r="620" spans="1:38" x14ac:dyDescent="0.25">
      <c r="C620" s="95" t="s">
        <v>95</v>
      </c>
      <c r="D620" s="93"/>
      <c r="E620" s="11">
        <f>+N620/N622</f>
        <v>7.8947368421052627E-2</v>
      </c>
      <c r="F620" s="11">
        <f t="shared" ref="F620" si="46">+O620/O622</f>
        <v>0.15217391304347827</v>
      </c>
      <c r="G620" s="11">
        <f t="shared" ref="G620" si="47">+P620/P622</f>
        <v>0.10377358490566038</v>
      </c>
      <c r="H620" s="11">
        <f t="shared" ref="H620" si="48">+Q620/Q622</f>
        <v>7.6335877862595417E-3</v>
      </c>
      <c r="I620" s="11">
        <f t="shared" ref="I620" si="49">+R620/R622</f>
        <v>7.462686567164179E-3</v>
      </c>
      <c r="J620" s="11">
        <f t="shared" ref="J620" si="50">+S620/S622</f>
        <v>0.13725490196078433</v>
      </c>
      <c r="L620" s="95" t="s">
        <v>95</v>
      </c>
      <c r="M620" s="93"/>
      <c r="N620" s="96">
        <v>6</v>
      </c>
      <c r="O620" s="96">
        <v>7</v>
      </c>
      <c r="P620" s="96">
        <v>11</v>
      </c>
      <c r="Q620" s="96">
        <v>1</v>
      </c>
      <c r="R620" s="96">
        <v>1</v>
      </c>
      <c r="S620" s="96">
        <v>7</v>
      </c>
      <c r="W620" s="148" t="s">
        <v>116</v>
      </c>
      <c r="X620" s="158" t="s">
        <v>8</v>
      </c>
      <c r="Y620" s="145"/>
      <c r="Z620" s="148" t="s">
        <v>116</v>
      </c>
      <c r="AA620" s="158"/>
      <c r="AB620" s="145"/>
      <c r="AD620" s="148" t="s">
        <v>116</v>
      </c>
      <c r="AE620" s="158" t="s">
        <v>8</v>
      </c>
      <c r="AF620" s="145"/>
      <c r="AG620" s="148" t="s">
        <v>116</v>
      </c>
      <c r="AH620" s="158"/>
      <c r="AI620" s="145"/>
      <c r="AJ620" s="67" t="s">
        <v>8</v>
      </c>
      <c r="AK620" s="67" t="s">
        <v>8</v>
      </c>
    </row>
    <row r="621" spans="1:38" x14ac:dyDescent="0.25">
      <c r="C621" s="92" t="s">
        <v>96</v>
      </c>
      <c r="D621" s="93"/>
      <c r="E621" s="99">
        <f>+N621/N622</f>
        <v>3.9473684210526314E-2</v>
      </c>
      <c r="F621" s="99">
        <f t="shared" ref="F621" si="51">+O621/O622</f>
        <v>0.10869565217391304</v>
      </c>
      <c r="G621" s="99">
        <f t="shared" ref="G621" si="52">+P621/P622</f>
        <v>0.10377358490566038</v>
      </c>
      <c r="H621" s="99">
        <f t="shared" ref="H621" si="53">+Q621/Q622</f>
        <v>4.5801526717557252E-2</v>
      </c>
      <c r="I621" s="99">
        <f t="shared" ref="I621" si="54">+R621/R622</f>
        <v>5.9701492537313432E-2</v>
      </c>
      <c r="J621" s="99">
        <f t="shared" ref="J621" si="55">+S621/S622</f>
        <v>5.8823529411764705E-2</v>
      </c>
      <c r="L621" s="92" t="s">
        <v>96</v>
      </c>
      <c r="M621" s="93"/>
      <c r="N621" s="97">
        <v>3</v>
      </c>
      <c r="O621" s="97">
        <v>5</v>
      </c>
      <c r="P621" s="97">
        <v>11</v>
      </c>
      <c r="Q621" s="97">
        <v>6</v>
      </c>
      <c r="R621" s="97">
        <v>8</v>
      </c>
      <c r="S621" s="97">
        <v>3</v>
      </c>
      <c r="W621" s="148" t="s">
        <v>108</v>
      </c>
      <c r="X621" s="158"/>
      <c r="Y621" s="145"/>
      <c r="Z621" s="148" t="s">
        <v>108</v>
      </c>
      <c r="AA621" s="158"/>
      <c r="AB621" s="145"/>
      <c r="AD621" s="148" t="s">
        <v>108</v>
      </c>
      <c r="AE621" s="158"/>
      <c r="AF621" s="145"/>
      <c r="AG621" s="148" t="s">
        <v>108</v>
      </c>
      <c r="AH621" s="158"/>
      <c r="AI621" s="145"/>
    </row>
    <row r="622" spans="1:38" s="67" customFormat="1" ht="15.75" x14ac:dyDescent="0.3">
      <c r="C622" s="92"/>
      <c r="D622" s="93"/>
      <c r="E622" s="97"/>
      <c r="F622" s="97"/>
      <c r="G622" s="97"/>
      <c r="H622" s="97"/>
      <c r="I622" s="97"/>
      <c r="J622" s="97"/>
      <c r="L622" s="92"/>
      <c r="M622" s="93"/>
      <c r="N622" s="97">
        <f>SUM(N618:N621)</f>
        <v>76</v>
      </c>
      <c r="O622" s="97">
        <f t="shared" ref="O622" si="56">SUM(O618:O621)</f>
        <v>46</v>
      </c>
      <c r="P622" s="97">
        <f t="shared" ref="P622" si="57">SUM(P618:P621)</f>
        <v>106</v>
      </c>
      <c r="Q622" s="97">
        <f t="shared" ref="Q622" si="58">SUM(Q618:Q621)</f>
        <v>131</v>
      </c>
      <c r="R622" s="97">
        <f t="shared" ref="R622" si="59">SUM(R618:R621)</f>
        <v>134</v>
      </c>
      <c r="S622" s="97">
        <f t="shared" ref="S622" si="60">SUM(S618:S621)</f>
        <v>51</v>
      </c>
      <c r="W622" s="148" t="s">
        <v>133</v>
      </c>
      <c r="X622" s="158" t="s">
        <v>8</v>
      </c>
      <c r="Y622" s="145"/>
      <c r="Z622" s="148" t="s">
        <v>133</v>
      </c>
      <c r="AA622" s="158"/>
      <c r="AB622" s="145"/>
      <c r="AD622" s="148" t="s">
        <v>133</v>
      </c>
      <c r="AE622" s="158"/>
      <c r="AF622" s="145"/>
      <c r="AG622" s="148" t="s">
        <v>133</v>
      </c>
      <c r="AH622" s="158" t="s">
        <v>8</v>
      </c>
      <c r="AI622" s="145"/>
      <c r="AK622" s="67" t="s">
        <v>8</v>
      </c>
    </row>
    <row r="623" spans="1:38" ht="15.75" x14ac:dyDescent="0.3">
      <c r="C623" s="92" t="s">
        <v>99</v>
      </c>
      <c r="D623" s="93"/>
      <c r="E623" s="94" t="s">
        <v>3</v>
      </c>
      <c r="F623" s="94" t="s">
        <v>2</v>
      </c>
      <c r="G623" s="94" t="s">
        <v>4</v>
      </c>
      <c r="H623" s="94" t="s">
        <v>6</v>
      </c>
      <c r="I623" s="94" t="s">
        <v>7</v>
      </c>
      <c r="J623" s="94" t="s">
        <v>5</v>
      </c>
      <c r="L623" s="92" t="s">
        <v>99</v>
      </c>
      <c r="M623" s="93"/>
      <c r="N623" s="94" t="s">
        <v>3</v>
      </c>
      <c r="O623" s="94" t="s">
        <v>2</v>
      </c>
      <c r="P623" s="94" t="s">
        <v>4</v>
      </c>
      <c r="Q623" s="94" t="s">
        <v>6</v>
      </c>
      <c r="R623" s="94" t="s">
        <v>7</v>
      </c>
      <c r="S623" s="94" t="s">
        <v>5</v>
      </c>
      <c r="W623" s="148" t="s">
        <v>134</v>
      </c>
      <c r="X623" s="158" t="s">
        <v>8</v>
      </c>
      <c r="Y623" s="145"/>
      <c r="Z623" s="148" t="s">
        <v>134</v>
      </c>
      <c r="AA623" s="158" t="s">
        <v>8</v>
      </c>
      <c r="AB623" s="145"/>
      <c r="AD623" s="148" t="s">
        <v>134</v>
      </c>
      <c r="AE623" s="158"/>
      <c r="AF623" s="145"/>
      <c r="AG623" s="148" t="s">
        <v>134</v>
      </c>
      <c r="AH623" s="158" t="s">
        <v>8</v>
      </c>
      <c r="AI623" s="145"/>
    </row>
    <row r="624" spans="1:38" ht="15.75" x14ac:dyDescent="0.3">
      <c r="C624" s="95" t="s">
        <v>93</v>
      </c>
      <c r="D624" s="93"/>
      <c r="E624" s="11">
        <f>+N624/N628</f>
        <v>0.56000000000000005</v>
      </c>
      <c r="F624" s="11">
        <f t="shared" ref="F624" si="61">+O624/O628</f>
        <v>2.2727272727272728E-2</v>
      </c>
      <c r="G624" s="11">
        <f t="shared" ref="G624" si="62">+P624/P628</f>
        <v>0.19047619047619047</v>
      </c>
      <c r="H624" s="11">
        <f t="shared" ref="H624" si="63">+Q624/Q628</f>
        <v>0.45925925925925926</v>
      </c>
      <c r="I624" s="11">
        <f t="shared" ref="I624" si="64">+R624/R628</f>
        <v>0.13868613138686131</v>
      </c>
      <c r="J624" s="11">
        <f t="shared" ref="J624" si="65">+S624/S628</f>
        <v>0.28000000000000003</v>
      </c>
      <c r="L624" s="95" t="s">
        <v>93</v>
      </c>
      <c r="M624" s="93"/>
      <c r="N624" s="96">
        <v>42</v>
      </c>
      <c r="O624" s="96">
        <v>1</v>
      </c>
      <c r="P624" s="96">
        <v>20</v>
      </c>
      <c r="Q624" s="96">
        <v>62</v>
      </c>
      <c r="R624" s="96">
        <v>19</v>
      </c>
      <c r="S624" s="96">
        <v>14</v>
      </c>
      <c r="W624" s="148" t="s">
        <v>140</v>
      </c>
      <c r="X624" s="158" t="s">
        <v>8</v>
      </c>
      <c r="Y624" s="145"/>
      <c r="Z624" s="148" t="s">
        <v>149</v>
      </c>
      <c r="AA624" s="158" t="s">
        <v>8</v>
      </c>
      <c r="AB624" s="145"/>
      <c r="AD624" s="148" t="s">
        <v>144</v>
      </c>
      <c r="AE624" s="158"/>
      <c r="AF624" s="145"/>
      <c r="AG624" s="148" t="s">
        <v>146</v>
      </c>
      <c r="AH624" s="158"/>
      <c r="AI624" s="145" t="s">
        <v>8</v>
      </c>
    </row>
    <row r="625" spans="1:36" ht="15.75" x14ac:dyDescent="0.3">
      <c r="C625" s="92" t="s">
        <v>94</v>
      </c>
      <c r="D625" s="93"/>
      <c r="E625" s="99">
        <f>+N625/N628</f>
        <v>0.33333333333333331</v>
      </c>
      <c r="F625" s="99">
        <f t="shared" ref="F625" si="66">+O625/O628</f>
        <v>0.27272727272727271</v>
      </c>
      <c r="G625" s="99">
        <f t="shared" ref="G625" si="67">+P625/P628</f>
        <v>0.60952380952380958</v>
      </c>
      <c r="H625" s="99">
        <f t="shared" ref="H625" si="68">+Q625/Q628</f>
        <v>0.47407407407407409</v>
      </c>
      <c r="I625" s="99">
        <f t="shared" ref="I625" si="69">+R625/R628</f>
        <v>0.64233576642335766</v>
      </c>
      <c r="J625" s="99">
        <f t="shared" ref="J625" si="70">+S625/S628</f>
        <v>0.54</v>
      </c>
      <c r="K625" s="67" t="s">
        <v>8</v>
      </c>
      <c r="L625" s="92" t="s">
        <v>94</v>
      </c>
      <c r="M625" s="93"/>
      <c r="N625" s="97">
        <v>25</v>
      </c>
      <c r="O625" s="97">
        <v>12</v>
      </c>
      <c r="P625" s="97">
        <v>64</v>
      </c>
      <c r="Q625" s="97">
        <v>64</v>
      </c>
      <c r="R625" s="97">
        <v>88</v>
      </c>
      <c r="S625" s="97">
        <v>27</v>
      </c>
      <c r="W625" s="148" t="s">
        <v>141</v>
      </c>
      <c r="X625" s="158" t="s">
        <v>8</v>
      </c>
      <c r="Y625" s="145"/>
      <c r="Z625" s="148" t="s">
        <v>151</v>
      </c>
      <c r="AA625" s="158" t="s">
        <v>8</v>
      </c>
      <c r="AB625" s="145"/>
      <c r="AD625" s="148" t="s">
        <v>145</v>
      </c>
      <c r="AE625" s="158"/>
      <c r="AF625" s="145"/>
      <c r="AG625" s="148" t="s">
        <v>147</v>
      </c>
      <c r="AH625" s="158" t="s">
        <v>8</v>
      </c>
      <c r="AI625" s="145" t="s">
        <v>8</v>
      </c>
    </row>
    <row r="626" spans="1:36" ht="15.75" x14ac:dyDescent="0.3">
      <c r="A626" s="104"/>
      <c r="C626" s="95" t="s">
        <v>95</v>
      </c>
      <c r="D626" s="93"/>
      <c r="E626" s="11">
        <f>+N626/N628</f>
        <v>0.08</v>
      </c>
      <c r="F626" s="11">
        <f t="shared" ref="F626" si="71">+O626/O628</f>
        <v>0.65909090909090906</v>
      </c>
      <c r="G626" s="11">
        <f t="shared" ref="G626" si="72">+P626/P628</f>
        <v>9.5238095238095233E-2</v>
      </c>
      <c r="H626" s="11">
        <f t="shared" ref="H626" si="73">+Q626/Q628</f>
        <v>7.4074074074074077E-3</v>
      </c>
      <c r="I626" s="11">
        <f t="shared" ref="I626" si="74">+R626/R628</f>
        <v>0.13138686131386862</v>
      </c>
      <c r="J626" s="11">
        <f t="shared" ref="J626" si="75">+S626/S628</f>
        <v>0.14000000000000001</v>
      </c>
      <c r="L626" s="95" t="s">
        <v>95</v>
      </c>
      <c r="M626" s="93"/>
      <c r="N626" s="96">
        <v>6</v>
      </c>
      <c r="O626" s="96">
        <v>29</v>
      </c>
      <c r="P626" s="96">
        <v>10</v>
      </c>
      <c r="Q626" s="96">
        <v>1</v>
      </c>
      <c r="R626" s="96">
        <v>18</v>
      </c>
      <c r="S626" s="96">
        <v>7</v>
      </c>
      <c r="W626" s="156" t="s">
        <v>137</v>
      </c>
      <c r="X626" s="159" t="s">
        <v>8</v>
      </c>
      <c r="Y626" s="147"/>
      <c r="Z626" s="156" t="s">
        <v>137</v>
      </c>
      <c r="AA626" s="159" t="s">
        <v>8</v>
      </c>
      <c r="AB626" s="147"/>
      <c r="AD626" s="156" t="s">
        <v>137</v>
      </c>
      <c r="AE626" s="159"/>
      <c r="AF626" s="147"/>
      <c r="AG626" s="156" t="s">
        <v>137</v>
      </c>
      <c r="AH626" s="159"/>
      <c r="AI626" s="147" t="s">
        <v>8</v>
      </c>
    </row>
    <row r="627" spans="1:36" ht="18.75" thickBot="1" x14ac:dyDescent="0.4">
      <c r="A627" s="104"/>
      <c r="C627" s="92" t="s">
        <v>96</v>
      </c>
      <c r="D627" s="98"/>
      <c r="E627" s="99">
        <f>+N627/N628</f>
        <v>2.6666666666666668E-2</v>
      </c>
      <c r="F627" s="99">
        <f t="shared" ref="F627" si="76">+O627/O628</f>
        <v>4.5454545454545456E-2</v>
      </c>
      <c r="G627" s="99">
        <f t="shared" ref="G627" si="77">+P627/P628</f>
        <v>0.10476190476190476</v>
      </c>
      <c r="H627" s="99">
        <f t="shared" ref="H627" si="78">+Q627/Q628</f>
        <v>5.9259259259259262E-2</v>
      </c>
      <c r="I627" s="99">
        <f t="shared" ref="I627" si="79">+R627/R628</f>
        <v>8.7591240875912413E-2</v>
      </c>
      <c r="J627" s="99">
        <f t="shared" ref="J627" si="80">+S627/S628</f>
        <v>0.04</v>
      </c>
      <c r="L627" s="92" t="s">
        <v>96</v>
      </c>
      <c r="M627" s="98"/>
      <c r="N627" s="97">
        <v>2</v>
      </c>
      <c r="O627" s="97">
        <v>2</v>
      </c>
      <c r="P627" s="97">
        <v>11</v>
      </c>
      <c r="Q627" s="97">
        <v>8</v>
      </c>
      <c r="R627" s="97">
        <v>12</v>
      </c>
      <c r="S627" s="97">
        <v>2</v>
      </c>
      <c r="W627" s="160" t="s">
        <v>142</v>
      </c>
      <c r="X627" s="161" t="s">
        <v>143</v>
      </c>
      <c r="Y627" s="162"/>
      <c r="Z627" s="160" t="s">
        <v>138</v>
      </c>
      <c r="AA627" s="118" t="s">
        <v>121</v>
      </c>
      <c r="AB627" s="119"/>
      <c r="AD627" s="160" t="s">
        <v>138</v>
      </c>
      <c r="AE627" s="161" t="s">
        <v>139</v>
      </c>
      <c r="AF627" s="162"/>
      <c r="AG627" s="160" t="s">
        <v>142</v>
      </c>
      <c r="AH627" s="161" t="s">
        <v>143</v>
      </c>
      <c r="AI627" s="165"/>
      <c r="AJ627" s="67" t="s">
        <v>8</v>
      </c>
    </row>
    <row r="628" spans="1:36" ht="15.75" thickBot="1" x14ac:dyDescent="0.3">
      <c r="A628" s="104" t="s">
        <v>8</v>
      </c>
      <c r="D628" s="67" t="s">
        <v>8</v>
      </c>
      <c r="N628" s="97">
        <f>SUM(N624:N627)</f>
        <v>75</v>
      </c>
      <c r="O628" s="97">
        <f t="shared" ref="O628" si="81">SUM(O624:O627)</f>
        <v>44</v>
      </c>
      <c r="P628" s="97">
        <f t="shared" ref="P628" si="82">SUM(P624:P627)</f>
        <v>105</v>
      </c>
      <c r="Q628" s="97">
        <f t="shared" ref="Q628" si="83">SUM(Q624:Q627)</f>
        <v>135</v>
      </c>
      <c r="R628" s="97">
        <f t="shared" ref="R628" si="84">SUM(R624:R627)</f>
        <v>137</v>
      </c>
      <c r="S628" s="97">
        <f t="shared" ref="S628" si="85">SUM(S624:S627)</f>
        <v>50</v>
      </c>
    </row>
    <row r="629" spans="1:36" ht="16.5" x14ac:dyDescent="0.3">
      <c r="A629" s="104" t="s">
        <v>100</v>
      </c>
      <c r="C629" s="92" t="s">
        <v>8</v>
      </c>
      <c r="E629" s="94" t="s">
        <v>3</v>
      </c>
      <c r="F629" s="94" t="s">
        <v>2</v>
      </c>
      <c r="G629" s="94" t="s">
        <v>4</v>
      </c>
      <c r="I629" s="94" t="s">
        <v>6</v>
      </c>
      <c r="J629" s="94" t="s">
        <v>7</v>
      </c>
      <c r="K629" s="94" t="s">
        <v>5</v>
      </c>
      <c r="Z629" s="67" t="s">
        <v>8</v>
      </c>
      <c r="AD629" s="67" t="s">
        <v>8</v>
      </c>
      <c r="AG629" s="120" t="s">
        <v>110</v>
      </c>
      <c r="AH629" s="121" t="s">
        <v>109</v>
      </c>
      <c r="AI629" s="131"/>
    </row>
    <row r="630" spans="1:36" ht="17.25" thickBot="1" x14ac:dyDescent="0.35">
      <c r="A630" s="104"/>
      <c r="C630" s="92" t="s">
        <v>93</v>
      </c>
      <c r="D630" s="67" t="s">
        <v>8</v>
      </c>
      <c r="E630" s="11">
        <v>0.43478260869565216</v>
      </c>
      <c r="F630" s="11">
        <v>7.1428571428571425E-2</v>
      </c>
      <c r="G630" s="11">
        <v>0.30303030303030304</v>
      </c>
      <c r="H630" s="108"/>
      <c r="I630" s="11">
        <v>0.76377952755905509</v>
      </c>
      <c r="J630" s="11">
        <v>0.55118110236220474</v>
      </c>
      <c r="K630" s="11">
        <v>0.30612244897959184</v>
      </c>
      <c r="AF630" s="67" t="s">
        <v>8</v>
      </c>
      <c r="AG630" s="122" t="s">
        <v>122</v>
      </c>
      <c r="AH630" s="123" t="s">
        <v>6</v>
      </c>
      <c r="AI630" s="112" t="s">
        <v>7</v>
      </c>
    </row>
    <row r="631" spans="1:36" ht="15.75" x14ac:dyDescent="0.25">
      <c r="A631" s="104"/>
      <c r="C631" s="92" t="s">
        <v>94</v>
      </c>
      <c r="E631" s="99">
        <v>0.43478260869565216</v>
      </c>
      <c r="F631" s="99">
        <v>0.42857142857142855</v>
      </c>
      <c r="G631" s="99">
        <v>0.51515151515151514</v>
      </c>
      <c r="H631" s="108"/>
      <c r="I631" s="99">
        <v>0.19685039370078741</v>
      </c>
      <c r="J631" s="99">
        <v>0.40157480314960631</v>
      </c>
      <c r="K631" s="99">
        <v>0.46938775510204084</v>
      </c>
      <c r="AD631" s="67" t="s">
        <v>8</v>
      </c>
      <c r="AG631" s="124" t="s">
        <v>107</v>
      </c>
      <c r="AH631" s="125">
        <v>99</v>
      </c>
      <c r="AI631" s="126">
        <v>98</v>
      </c>
    </row>
    <row r="632" spans="1:36" ht="15.75" x14ac:dyDescent="0.25">
      <c r="A632" s="104"/>
      <c r="C632" s="92" t="s">
        <v>95</v>
      </c>
      <c r="E632" s="11">
        <v>8.6956521739130432E-2</v>
      </c>
      <c r="F632" s="11">
        <v>0.40476190476190477</v>
      </c>
      <c r="G632" s="11">
        <v>0.12121212121212122</v>
      </c>
      <c r="H632" s="108"/>
      <c r="I632" s="11">
        <v>0</v>
      </c>
      <c r="J632" s="11">
        <v>7.874015748031496E-3</v>
      </c>
      <c r="K632" s="11">
        <v>0.18367346938775511</v>
      </c>
      <c r="AG632" s="127" t="s">
        <v>106</v>
      </c>
      <c r="AH632" s="128">
        <v>131</v>
      </c>
      <c r="AI632" s="114">
        <v>134</v>
      </c>
    </row>
    <row r="633" spans="1:36" ht="15.75" x14ac:dyDescent="0.25">
      <c r="A633" s="104"/>
      <c r="C633" s="92" t="s">
        <v>96</v>
      </c>
      <c r="E633" s="99">
        <v>4.3478260869565216E-2</v>
      </c>
      <c r="F633" s="99">
        <v>9.5238095238095233E-2</v>
      </c>
      <c r="G633" s="99">
        <v>6.0606060606060608E-2</v>
      </c>
      <c r="H633" s="108"/>
      <c r="I633" s="99">
        <v>3.937007874015748E-2</v>
      </c>
      <c r="J633" s="99">
        <v>3.937007874015748E-2</v>
      </c>
      <c r="K633" s="99">
        <v>4.0816326530612242E-2</v>
      </c>
      <c r="AG633" s="124" t="s">
        <v>116</v>
      </c>
      <c r="AH633" s="129"/>
      <c r="AI633" s="115"/>
    </row>
    <row r="634" spans="1:36" ht="15.75" x14ac:dyDescent="0.25">
      <c r="A634" s="104"/>
      <c r="AG634" s="124" t="s">
        <v>108</v>
      </c>
      <c r="AH634" s="129"/>
      <c r="AI634" s="115"/>
    </row>
    <row r="635" spans="1:36" ht="18.75" x14ac:dyDescent="0.35">
      <c r="A635" s="104" t="s">
        <v>101</v>
      </c>
      <c r="C635" s="92" t="s">
        <v>8</v>
      </c>
      <c r="E635" s="101" t="s">
        <v>3</v>
      </c>
      <c r="F635" s="101" t="s">
        <v>2</v>
      </c>
      <c r="G635" s="101" t="s">
        <v>4</v>
      </c>
      <c r="I635" s="101" t="s">
        <v>6</v>
      </c>
      <c r="J635" s="101" t="s">
        <v>7</v>
      </c>
      <c r="K635" s="101" t="s">
        <v>5</v>
      </c>
      <c r="AG635" s="124" t="s">
        <v>117</v>
      </c>
      <c r="AH635" s="129" t="s">
        <v>8</v>
      </c>
      <c r="AI635" s="115"/>
    </row>
    <row r="636" spans="1:36" ht="18.75" x14ac:dyDescent="0.35">
      <c r="A636" s="104"/>
      <c r="C636" s="92" t="s">
        <v>93</v>
      </c>
      <c r="E636" s="100">
        <v>0.56000000000000005</v>
      </c>
      <c r="F636" s="100">
        <v>0.2</v>
      </c>
      <c r="G636" s="100">
        <v>0.46601941747572817</v>
      </c>
      <c r="I636" s="100">
        <v>0.71755725190839692</v>
      </c>
      <c r="J636" s="100">
        <v>0.71755725190839692</v>
      </c>
      <c r="K636" s="100">
        <v>0.38</v>
      </c>
      <c r="AG636" s="124" t="s">
        <v>118</v>
      </c>
      <c r="AH636" s="129" t="s">
        <v>8</v>
      </c>
      <c r="AI636" s="115"/>
    </row>
    <row r="637" spans="1:36" ht="18.75" x14ac:dyDescent="0.35">
      <c r="A637" s="104"/>
      <c r="C637" s="92" t="s">
        <v>94</v>
      </c>
      <c r="E637" s="100">
        <v>0.33333333333333331</v>
      </c>
      <c r="F637" s="100">
        <v>0.44444444444444442</v>
      </c>
      <c r="G637" s="100">
        <v>0.40776699029126212</v>
      </c>
      <c r="I637" s="100">
        <v>0.22137404580152673</v>
      </c>
      <c r="J637" s="100">
        <v>0.21374045801526717</v>
      </c>
      <c r="K637" s="100">
        <v>0.54</v>
      </c>
      <c r="AG637" s="124" t="s">
        <v>126</v>
      </c>
      <c r="AH637" s="129"/>
      <c r="AI637" s="115" t="s">
        <v>8</v>
      </c>
    </row>
    <row r="638" spans="1:36" ht="18.75" x14ac:dyDescent="0.35">
      <c r="A638" s="104"/>
      <c r="C638" s="92" t="s">
        <v>95</v>
      </c>
      <c r="E638" s="100">
        <v>0.08</v>
      </c>
      <c r="F638" s="100">
        <v>0.26666666666666666</v>
      </c>
      <c r="G638" s="100">
        <v>5.8252427184466021E-2</v>
      </c>
      <c r="I638" s="100">
        <v>7.6335877862595417E-3</v>
      </c>
      <c r="J638" s="100">
        <v>2.2900763358778626E-2</v>
      </c>
      <c r="K638" s="100">
        <v>0.06</v>
      </c>
      <c r="AD638" s="67" t="s">
        <v>8</v>
      </c>
      <c r="AG638" s="124" t="s">
        <v>125</v>
      </c>
      <c r="AH638" s="129" t="s">
        <v>8</v>
      </c>
      <c r="AI638" s="115" t="s">
        <v>8</v>
      </c>
    </row>
    <row r="639" spans="1:36" ht="18.75" x14ac:dyDescent="0.35">
      <c r="C639" s="92" t="s">
        <v>96</v>
      </c>
      <c r="E639" s="100">
        <v>2.6666666666666668E-2</v>
      </c>
      <c r="F639" s="100">
        <v>8.8888888888888892E-2</v>
      </c>
      <c r="G639" s="100">
        <v>6.7961165048543687E-2</v>
      </c>
      <c r="I639" s="100">
        <v>5.3435114503816793E-2</v>
      </c>
      <c r="J639" s="100">
        <v>4.5801526717557252E-2</v>
      </c>
      <c r="K639" s="100">
        <v>0.02</v>
      </c>
      <c r="AG639" s="127" t="s">
        <v>119</v>
      </c>
      <c r="AH639" s="130"/>
      <c r="AI639" s="116" t="s">
        <v>8</v>
      </c>
    </row>
    <row r="640" spans="1:36" ht="19.5" thickBot="1" x14ac:dyDescent="0.4">
      <c r="AG640" s="117" t="s">
        <v>124</v>
      </c>
      <c r="AH640" s="118" t="s">
        <v>123</v>
      </c>
      <c r="AI640" s="110"/>
    </row>
    <row r="641" spans="1:48" ht="15.75" thickBot="1" x14ac:dyDescent="0.3">
      <c r="A641" s="104" t="s">
        <v>102</v>
      </c>
      <c r="C641" s="92" t="s">
        <v>8</v>
      </c>
      <c r="E641" s="94" t="s">
        <v>3</v>
      </c>
      <c r="F641" s="94" t="s">
        <v>2</v>
      </c>
      <c r="G641" s="94" t="s">
        <v>4</v>
      </c>
      <c r="I641" s="94" t="s">
        <v>6</v>
      </c>
      <c r="J641" s="94" t="s">
        <v>7</v>
      </c>
      <c r="K641" s="94" t="s">
        <v>5</v>
      </c>
      <c r="AK641" s="67" t="s">
        <v>8</v>
      </c>
    </row>
    <row r="642" spans="1:48" x14ac:dyDescent="0.25">
      <c r="A642" s="104"/>
      <c r="C642" s="92" t="s">
        <v>93</v>
      </c>
      <c r="E642" s="100">
        <v>0.38157894736842107</v>
      </c>
      <c r="F642" s="100">
        <v>8.6956521739130432E-2</v>
      </c>
      <c r="G642" s="100">
        <v>0.20754716981132076</v>
      </c>
      <c r="I642" s="100">
        <v>0.75572519083969469</v>
      </c>
      <c r="J642" s="100">
        <v>0.73134328358208955</v>
      </c>
      <c r="K642" s="100">
        <v>0.35294117647058826</v>
      </c>
      <c r="AD642" s="150" t="s">
        <v>110</v>
      </c>
      <c r="AE642" s="151" t="s">
        <v>109</v>
      </c>
      <c r="AF642" s="166"/>
      <c r="AG642" s="150" t="s">
        <v>110</v>
      </c>
      <c r="AH642" s="151" t="s">
        <v>109</v>
      </c>
      <c r="AI642" s="166"/>
      <c r="AL642" s="67" t="s">
        <v>111</v>
      </c>
      <c r="AM642" s="67"/>
      <c r="AN642" s="67" t="s">
        <v>114</v>
      </c>
      <c r="AO642" s="67"/>
      <c r="AP642" s="106" t="s">
        <v>3</v>
      </c>
      <c r="AQ642" s="106" t="s">
        <v>2</v>
      </c>
      <c r="AR642" s="106" t="s">
        <v>4</v>
      </c>
      <c r="AS642" s="67"/>
      <c r="AT642" s="106" t="s">
        <v>6</v>
      </c>
      <c r="AU642" s="106" t="s">
        <v>7</v>
      </c>
      <c r="AV642" s="106" t="s">
        <v>5</v>
      </c>
    </row>
    <row r="643" spans="1:48" ht="15.75" thickBot="1" x14ac:dyDescent="0.3">
      <c r="A643" s="104"/>
      <c r="C643" s="92" t="s">
        <v>94</v>
      </c>
      <c r="E643" s="100">
        <v>0.5</v>
      </c>
      <c r="F643" s="100">
        <v>0.65217391304347827</v>
      </c>
      <c r="G643" s="100">
        <v>0.58490566037735847</v>
      </c>
      <c r="I643" s="100">
        <v>0.19083969465648856</v>
      </c>
      <c r="J643" s="100">
        <v>0.20149253731343283</v>
      </c>
      <c r="K643" s="100">
        <v>0.45098039215686275</v>
      </c>
      <c r="AD643" s="152" t="s">
        <v>128</v>
      </c>
      <c r="AE643" s="153" t="s">
        <v>2</v>
      </c>
      <c r="AF643" s="137" t="s">
        <v>3</v>
      </c>
      <c r="AG643" s="152" t="s">
        <v>128</v>
      </c>
      <c r="AH643" s="153" t="s">
        <v>6</v>
      </c>
      <c r="AI643" s="137" t="s">
        <v>5</v>
      </c>
      <c r="AL643" s="67"/>
      <c r="AM643" s="67"/>
      <c r="AN643" s="67" t="s">
        <v>93</v>
      </c>
      <c r="AO643" s="67"/>
      <c r="AP643" s="106">
        <v>26</v>
      </c>
      <c r="AQ643" s="106">
        <v>27</v>
      </c>
      <c r="AR643" s="106">
        <v>30</v>
      </c>
      <c r="AS643" s="106" t="s">
        <v>8</v>
      </c>
      <c r="AT643" s="106">
        <v>74</v>
      </c>
      <c r="AU643" s="106">
        <v>40</v>
      </c>
      <c r="AV643" s="106">
        <v>26</v>
      </c>
    </row>
    <row r="644" spans="1:48" x14ac:dyDescent="0.25">
      <c r="A644" s="104"/>
      <c r="C644" s="92" t="s">
        <v>95</v>
      </c>
      <c r="E644" s="100">
        <v>7.8947368421052627E-2</v>
      </c>
      <c r="F644" s="100">
        <v>0.15217391304347827</v>
      </c>
      <c r="G644" s="100">
        <v>0.10377358490566038</v>
      </c>
      <c r="I644" s="100">
        <v>7.6335877862595417E-3</v>
      </c>
      <c r="J644" s="100">
        <v>7.462686567164179E-3</v>
      </c>
      <c r="K644" s="100">
        <v>0.13725490196078433</v>
      </c>
      <c r="AD644" s="148" t="s">
        <v>107</v>
      </c>
      <c r="AE644" s="154">
        <v>27</v>
      </c>
      <c r="AF644" s="155">
        <v>26</v>
      </c>
      <c r="AG644" s="148" t="s">
        <v>107</v>
      </c>
      <c r="AH644" s="154">
        <v>74</v>
      </c>
      <c r="AI644" s="155">
        <v>26</v>
      </c>
      <c r="AJ644" s="67" t="s">
        <v>8</v>
      </c>
      <c r="AL644" s="67"/>
      <c r="AM644" s="67"/>
      <c r="AN644" s="67" t="s">
        <v>94</v>
      </c>
      <c r="AO644" s="67"/>
      <c r="AP644" s="106">
        <v>39</v>
      </c>
      <c r="AQ644" s="106">
        <v>9</v>
      </c>
      <c r="AR644" s="106">
        <v>48</v>
      </c>
      <c r="AS644" s="106"/>
      <c r="AT644" s="106">
        <v>51</v>
      </c>
      <c r="AU644" s="106">
        <v>81</v>
      </c>
      <c r="AV644" s="106">
        <v>17</v>
      </c>
    </row>
    <row r="645" spans="1:48" x14ac:dyDescent="0.25">
      <c r="A645" s="104"/>
      <c r="C645" s="92" t="s">
        <v>96</v>
      </c>
      <c r="E645" s="100">
        <v>3.9473684210526314E-2</v>
      </c>
      <c r="F645" s="100">
        <v>0.10869565217391304</v>
      </c>
      <c r="G645" s="100">
        <v>0.10377358490566038</v>
      </c>
      <c r="I645" s="100">
        <v>4.5801526717557252E-2</v>
      </c>
      <c r="J645" s="100">
        <v>5.9701492537313432E-2</v>
      </c>
      <c r="K645" s="100">
        <v>5.8823529411764705E-2</v>
      </c>
      <c r="AD645" s="141" t="s">
        <v>106</v>
      </c>
      <c r="AE645" s="157">
        <v>42</v>
      </c>
      <c r="AF645" s="143">
        <v>72</v>
      </c>
      <c r="AG645" s="156" t="s">
        <v>106</v>
      </c>
      <c r="AH645" s="157">
        <v>126</v>
      </c>
      <c r="AI645" s="143">
        <v>48</v>
      </c>
      <c r="AL645" s="67"/>
      <c r="AM645" s="67"/>
      <c r="AN645" s="67" t="s">
        <v>95</v>
      </c>
      <c r="AO645" s="67"/>
      <c r="AP645" s="106">
        <v>7</v>
      </c>
      <c r="AQ645" s="106">
        <v>6</v>
      </c>
      <c r="AR645" s="106">
        <v>16</v>
      </c>
      <c r="AS645" s="106"/>
      <c r="AT645" s="106">
        <v>1</v>
      </c>
      <c r="AU645" s="106">
        <v>3</v>
      </c>
      <c r="AV645" s="106">
        <v>5</v>
      </c>
    </row>
    <row r="646" spans="1:48" x14ac:dyDescent="0.25">
      <c r="A646" s="104"/>
      <c r="I646" s="67" t="s">
        <v>8</v>
      </c>
      <c r="AD646" s="148" t="s">
        <v>116</v>
      </c>
      <c r="AE646" s="158" t="s">
        <v>8</v>
      </c>
      <c r="AF646" s="145"/>
      <c r="AG646" s="148" t="s">
        <v>116</v>
      </c>
      <c r="AH646" s="158"/>
      <c r="AI646" s="145"/>
      <c r="AL646" s="67"/>
      <c r="AM646" s="67"/>
      <c r="AN646" s="67" t="s">
        <v>113</v>
      </c>
      <c r="AO646" s="67"/>
      <c r="AP646" s="106">
        <v>72</v>
      </c>
      <c r="AQ646" s="106">
        <v>42</v>
      </c>
      <c r="AR646" s="106">
        <v>94</v>
      </c>
      <c r="AS646" s="106"/>
      <c r="AT646" s="106">
        <v>126</v>
      </c>
      <c r="AU646" s="106">
        <v>124</v>
      </c>
      <c r="AV646" s="106">
        <v>48</v>
      </c>
    </row>
    <row r="647" spans="1:48" x14ac:dyDescent="0.25">
      <c r="A647" s="104" t="s">
        <v>103</v>
      </c>
      <c r="C647" s="92" t="s">
        <v>8</v>
      </c>
      <c r="E647" s="94" t="s">
        <v>3</v>
      </c>
      <c r="F647" s="94" t="s">
        <v>2</v>
      </c>
      <c r="G647" s="94" t="s">
        <v>4</v>
      </c>
      <c r="I647" s="94" t="s">
        <v>6</v>
      </c>
      <c r="J647" s="94" t="s">
        <v>7</v>
      </c>
      <c r="K647" s="94" t="s">
        <v>5</v>
      </c>
      <c r="AD647" s="148" t="s">
        <v>108</v>
      </c>
      <c r="AE647" s="158"/>
      <c r="AF647" s="145"/>
      <c r="AG647" s="148" t="s">
        <v>108</v>
      </c>
      <c r="AH647" s="158"/>
      <c r="AI647" s="145"/>
      <c r="AL647" s="67" t="s">
        <v>8</v>
      </c>
      <c r="AM647" s="67"/>
      <c r="AN647" s="67"/>
      <c r="AO647" s="67"/>
      <c r="AP647" s="106"/>
      <c r="AQ647" s="106"/>
      <c r="AR647" s="106"/>
      <c r="AS647" s="106"/>
      <c r="AT647" s="106"/>
      <c r="AU647" s="106"/>
      <c r="AV647" s="106"/>
    </row>
    <row r="648" spans="1:48" ht="15.75" x14ac:dyDescent="0.3">
      <c r="A648" s="104"/>
      <c r="C648" s="92" t="s">
        <v>93</v>
      </c>
      <c r="E648" s="100">
        <v>0.56000000000000005</v>
      </c>
      <c r="F648" s="100">
        <v>2.2727272727272728E-2</v>
      </c>
      <c r="G648" s="100">
        <v>0.19047619047619047</v>
      </c>
      <c r="I648" s="100">
        <v>0.45925925925925926</v>
      </c>
      <c r="J648" s="100">
        <v>0.13868613138686131</v>
      </c>
      <c r="K648" s="100">
        <v>0.28000000000000003</v>
      </c>
      <c r="AD648" s="148" t="s">
        <v>133</v>
      </c>
      <c r="AE648" s="158"/>
      <c r="AF648" s="145"/>
      <c r="AG648" s="148" t="s">
        <v>133</v>
      </c>
      <c r="AH648" s="158" t="s">
        <v>8</v>
      </c>
      <c r="AI648" s="145"/>
      <c r="AL648" s="67" t="s">
        <v>112</v>
      </c>
      <c r="AM648" s="67"/>
      <c r="AN648" s="67" t="s">
        <v>8</v>
      </c>
      <c r="AO648" s="67"/>
      <c r="AP648" s="106" t="s">
        <v>3</v>
      </c>
      <c r="AQ648" s="106" t="s">
        <v>2</v>
      </c>
      <c r="AR648" s="106" t="s">
        <v>4</v>
      </c>
      <c r="AS648" s="106"/>
      <c r="AT648" s="106" t="s">
        <v>6</v>
      </c>
      <c r="AU648" s="106" t="s">
        <v>7</v>
      </c>
      <c r="AV648" s="106" t="s">
        <v>5</v>
      </c>
    </row>
    <row r="649" spans="1:48" ht="15.75" x14ac:dyDescent="0.3">
      <c r="A649" s="104"/>
      <c r="C649" s="92" t="s">
        <v>94</v>
      </c>
      <c r="E649" s="100">
        <v>0.33333333333333331</v>
      </c>
      <c r="F649" s="100">
        <v>0.27272727272727271</v>
      </c>
      <c r="G649" s="100">
        <v>0.60952380952380958</v>
      </c>
      <c r="I649" s="100">
        <v>0.47407407407407409</v>
      </c>
      <c r="J649" s="100">
        <v>0.64233576642335766</v>
      </c>
      <c r="K649" s="100">
        <v>0.54</v>
      </c>
      <c r="AD649" s="148" t="s">
        <v>134</v>
      </c>
      <c r="AE649" s="158"/>
      <c r="AF649" s="145"/>
      <c r="AG649" s="148" t="s">
        <v>134</v>
      </c>
      <c r="AH649" s="158" t="s">
        <v>8</v>
      </c>
      <c r="AI649" s="145"/>
      <c r="AL649" s="67"/>
      <c r="AM649" s="67"/>
      <c r="AN649" s="67" t="s">
        <v>93</v>
      </c>
      <c r="AO649" s="67"/>
      <c r="AP649" s="106">
        <v>29</v>
      </c>
      <c r="AQ649" s="106">
        <v>10</v>
      </c>
      <c r="AR649" s="106">
        <v>56</v>
      </c>
      <c r="AS649" s="106"/>
      <c r="AT649" s="106">
        <v>66</v>
      </c>
      <c r="AU649" s="106">
        <v>74</v>
      </c>
      <c r="AV649" s="106">
        <v>30</v>
      </c>
    </row>
    <row r="650" spans="1:48" ht="15.75" x14ac:dyDescent="0.3">
      <c r="A650" s="104"/>
      <c r="C650" s="92" t="s">
        <v>95</v>
      </c>
      <c r="E650" s="100">
        <v>0.08</v>
      </c>
      <c r="F650" s="100">
        <v>0.65909090909090906</v>
      </c>
      <c r="G650" s="100">
        <v>9.5238095238095233E-2</v>
      </c>
      <c r="I650" s="100">
        <v>7.4074074074074077E-3</v>
      </c>
      <c r="J650" s="100">
        <v>0.13138686131386862</v>
      </c>
      <c r="K650" s="100">
        <v>0.14000000000000001</v>
      </c>
      <c r="AD650" s="148" t="s">
        <v>155</v>
      </c>
      <c r="AE650" s="158"/>
      <c r="AF650" s="145"/>
      <c r="AG650" s="148" t="s">
        <v>156</v>
      </c>
      <c r="AH650" s="158"/>
      <c r="AI650" s="145" t="s">
        <v>8</v>
      </c>
      <c r="AL650" s="67"/>
      <c r="AM650" s="67"/>
      <c r="AN650" s="67" t="s">
        <v>94</v>
      </c>
      <c r="AO650" s="67"/>
      <c r="AP650" s="106">
        <v>29</v>
      </c>
      <c r="AQ650" s="106">
        <v>15</v>
      </c>
      <c r="AR650" s="106">
        <v>36</v>
      </c>
      <c r="AS650" s="106" t="s">
        <v>8</v>
      </c>
      <c r="AT650" s="106">
        <v>57</v>
      </c>
      <c r="AU650" s="106">
        <v>42</v>
      </c>
      <c r="AV650" s="106">
        <v>14</v>
      </c>
    </row>
    <row r="651" spans="1:48" ht="15.75" x14ac:dyDescent="0.3">
      <c r="A651" s="104"/>
      <c r="C651" s="92" t="s">
        <v>96</v>
      </c>
      <c r="E651" s="100">
        <v>2.6666666666666668E-2</v>
      </c>
      <c r="F651" s="100">
        <v>4.5454545454545456E-2</v>
      </c>
      <c r="G651" s="100">
        <v>0.10476190476190476</v>
      </c>
      <c r="I651" s="100">
        <v>5.9259259259259262E-2</v>
      </c>
      <c r="J651" s="100">
        <v>8.7591240875912413E-2</v>
      </c>
      <c r="K651" s="100">
        <v>0.04</v>
      </c>
      <c r="AD651" s="148" t="s">
        <v>157</v>
      </c>
      <c r="AE651" s="158"/>
      <c r="AF651" s="145"/>
      <c r="AG651" s="148" t="s">
        <v>158</v>
      </c>
      <c r="AH651" s="158" t="s">
        <v>8</v>
      </c>
      <c r="AI651" s="145" t="s">
        <v>8</v>
      </c>
      <c r="AL651" s="67"/>
      <c r="AM651" s="67"/>
      <c r="AN651" s="67" t="s">
        <v>95</v>
      </c>
      <c r="AO651" s="67"/>
      <c r="AP651" s="106">
        <v>16</v>
      </c>
      <c r="AQ651" s="106">
        <v>15</v>
      </c>
      <c r="AR651" s="106">
        <v>3</v>
      </c>
      <c r="AS651" s="106" t="s">
        <v>8</v>
      </c>
      <c r="AT651" s="106">
        <v>2</v>
      </c>
      <c r="AU651" s="106">
        <v>8</v>
      </c>
      <c r="AV651" s="106">
        <v>8</v>
      </c>
    </row>
    <row r="652" spans="1:48" ht="15.75" x14ac:dyDescent="0.3">
      <c r="A652" s="104"/>
      <c r="F652" s="67" t="s">
        <v>8</v>
      </c>
      <c r="AD652" s="156" t="s">
        <v>137</v>
      </c>
      <c r="AE652" s="159"/>
      <c r="AF652" s="147"/>
      <c r="AG652" s="156" t="s">
        <v>137</v>
      </c>
      <c r="AH652" s="159"/>
      <c r="AI652" s="147" t="s">
        <v>8</v>
      </c>
      <c r="AL652" s="67"/>
      <c r="AM652" s="67" t="s">
        <v>8</v>
      </c>
      <c r="AN652" s="67" t="s">
        <v>113</v>
      </c>
      <c r="AO652" s="67"/>
      <c r="AP652" s="106">
        <v>74</v>
      </c>
      <c r="AQ652" s="106">
        <v>40</v>
      </c>
      <c r="AR652" s="106">
        <v>95</v>
      </c>
      <c r="AS652" s="106"/>
      <c r="AT652" s="106">
        <v>125</v>
      </c>
      <c r="AU652" s="106">
        <v>124</v>
      </c>
      <c r="AV652" s="106">
        <v>52</v>
      </c>
    </row>
    <row r="653" spans="1:48" ht="16.5" thickBot="1" x14ac:dyDescent="0.35">
      <c r="A653" s="104" t="s">
        <v>111</v>
      </c>
      <c r="C653" s="92" t="s">
        <v>114</v>
      </c>
      <c r="E653" s="94" t="s">
        <v>3</v>
      </c>
      <c r="F653" s="94" t="s">
        <v>2</v>
      </c>
      <c r="G653" s="94" t="s">
        <v>4</v>
      </c>
      <c r="H653" s="67"/>
      <c r="I653" s="94" t="s">
        <v>6</v>
      </c>
      <c r="J653" s="94" t="s">
        <v>7</v>
      </c>
      <c r="K653" s="94" t="s">
        <v>5</v>
      </c>
      <c r="AD653" s="160" t="s">
        <v>138</v>
      </c>
      <c r="AE653" s="161" t="s">
        <v>139</v>
      </c>
      <c r="AF653" s="162"/>
      <c r="AG653" s="160" t="s">
        <v>142</v>
      </c>
      <c r="AH653" s="161" t="s">
        <v>143</v>
      </c>
      <c r="AI653" s="165"/>
    </row>
    <row r="654" spans="1:48" ht="15.75" thickBot="1" x14ac:dyDescent="0.3">
      <c r="A654" s="104"/>
      <c r="C654" s="92" t="s">
        <v>93</v>
      </c>
      <c r="E654" s="105">
        <v>26</v>
      </c>
      <c r="F654" s="105">
        <v>27</v>
      </c>
      <c r="G654" s="105">
        <v>30</v>
      </c>
      <c r="H654" s="105" t="s">
        <v>8</v>
      </c>
      <c r="I654" s="105">
        <v>74</v>
      </c>
      <c r="J654" s="105">
        <v>40</v>
      </c>
      <c r="K654" s="105">
        <v>26</v>
      </c>
    </row>
    <row r="655" spans="1:48" ht="16.5" x14ac:dyDescent="0.3">
      <c r="A655" s="104"/>
      <c r="C655" s="92" t="s">
        <v>94</v>
      </c>
      <c r="E655" s="105">
        <v>39</v>
      </c>
      <c r="F655" s="105">
        <v>9</v>
      </c>
      <c r="G655" s="105">
        <v>48</v>
      </c>
      <c r="H655" s="105"/>
      <c r="I655" s="105">
        <v>51</v>
      </c>
      <c r="J655" s="105">
        <v>81</v>
      </c>
      <c r="K655" s="105">
        <v>17</v>
      </c>
      <c r="AD655" s="120" t="s">
        <v>110</v>
      </c>
      <c r="AE655" s="121" t="s">
        <v>109</v>
      </c>
      <c r="AF655" s="131"/>
      <c r="AG655" s="120" t="s">
        <v>110</v>
      </c>
      <c r="AH655" s="121" t="s">
        <v>109</v>
      </c>
      <c r="AI655" s="131"/>
    </row>
    <row r="656" spans="1:48" ht="17.25" thickBot="1" x14ac:dyDescent="0.35">
      <c r="A656" s="104"/>
      <c r="C656" s="92" t="s">
        <v>95</v>
      </c>
      <c r="E656" s="105">
        <v>7</v>
      </c>
      <c r="F656" s="105">
        <v>6</v>
      </c>
      <c r="G656" s="105">
        <v>16</v>
      </c>
      <c r="H656" s="105"/>
      <c r="I656" s="105">
        <v>1</v>
      </c>
      <c r="J656" s="105">
        <v>3</v>
      </c>
      <c r="K656" s="105">
        <v>5</v>
      </c>
      <c r="AD656" s="122" t="s">
        <v>131</v>
      </c>
      <c r="AE656" s="123" t="s">
        <v>4</v>
      </c>
      <c r="AF656" s="112" t="s">
        <v>3</v>
      </c>
      <c r="AG656" s="122" t="s">
        <v>131</v>
      </c>
      <c r="AH656" s="123" t="s">
        <v>7</v>
      </c>
      <c r="AI656" s="112" t="s">
        <v>6</v>
      </c>
    </row>
    <row r="657" spans="1:37" ht="15.75" x14ac:dyDescent="0.25">
      <c r="A657" s="104"/>
      <c r="C657" s="92" t="s">
        <v>113</v>
      </c>
      <c r="E657" s="101">
        <f>SUM(E654:E656)</f>
        <v>72</v>
      </c>
      <c r="F657" s="101">
        <f t="shared" ref="F657:G657" si="86">SUM(F654:F656)</f>
        <v>42</v>
      </c>
      <c r="G657" s="101">
        <f t="shared" si="86"/>
        <v>94</v>
      </c>
      <c r="H657" s="101"/>
      <c r="I657" s="101">
        <f t="shared" ref="I657:K657" si="87">SUM(I654:I656)</f>
        <v>126</v>
      </c>
      <c r="J657" s="101">
        <f t="shared" si="87"/>
        <v>124</v>
      </c>
      <c r="K657" s="101">
        <f t="shared" si="87"/>
        <v>48</v>
      </c>
      <c r="AD657" s="124" t="s">
        <v>107</v>
      </c>
      <c r="AE657" s="125">
        <v>56</v>
      </c>
      <c r="AF657" s="126">
        <v>29</v>
      </c>
      <c r="AG657" s="124" t="s">
        <v>107</v>
      </c>
      <c r="AH657" s="125">
        <v>74</v>
      </c>
      <c r="AI657" s="126">
        <v>66</v>
      </c>
    </row>
    <row r="658" spans="1:37" ht="15.75" x14ac:dyDescent="0.25">
      <c r="A658" s="104" t="s">
        <v>8</v>
      </c>
      <c r="E658" s="106"/>
      <c r="F658" s="106"/>
      <c r="G658" s="106"/>
      <c r="H658" s="106"/>
      <c r="I658" s="106"/>
      <c r="J658" s="106"/>
      <c r="K658" s="106"/>
      <c r="AD658" s="113" t="s">
        <v>106</v>
      </c>
      <c r="AE658" s="128">
        <v>95</v>
      </c>
      <c r="AF658" s="114">
        <v>74</v>
      </c>
      <c r="AG658" s="113" t="s">
        <v>106</v>
      </c>
      <c r="AH658" s="128">
        <v>124</v>
      </c>
      <c r="AI658" s="114">
        <v>125</v>
      </c>
      <c r="AK658" s="67" t="s">
        <v>8</v>
      </c>
    </row>
    <row r="659" spans="1:37" ht="15.75" x14ac:dyDescent="0.25">
      <c r="A659" s="104" t="s">
        <v>112</v>
      </c>
      <c r="C659" s="92" t="s">
        <v>8</v>
      </c>
      <c r="D659" s="67"/>
      <c r="E659" s="94" t="s">
        <v>3</v>
      </c>
      <c r="F659" s="94" t="s">
        <v>2</v>
      </c>
      <c r="G659" s="94" t="s">
        <v>4</v>
      </c>
      <c r="H659" s="106"/>
      <c r="I659" s="94" t="s">
        <v>6</v>
      </c>
      <c r="J659" s="94" t="s">
        <v>7</v>
      </c>
      <c r="K659" s="94" t="s">
        <v>5</v>
      </c>
      <c r="AD659" s="124" t="s">
        <v>116</v>
      </c>
      <c r="AE659" s="129" t="s">
        <v>8</v>
      </c>
      <c r="AF659" s="115"/>
      <c r="AG659" s="124" t="s">
        <v>116</v>
      </c>
      <c r="AH659" s="129" t="s">
        <v>8</v>
      </c>
      <c r="AI659" s="115"/>
    </row>
    <row r="660" spans="1:37" ht="15.75" x14ac:dyDescent="0.25">
      <c r="C660" s="92" t="s">
        <v>93</v>
      </c>
      <c r="D660" s="67"/>
      <c r="E660" s="105">
        <v>29</v>
      </c>
      <c r="F660" s="105">
        <v>10</v>
      </c>
      <c r="G660" s="105">
        <v>56</v>
      </c>
      <c r="H660" s="105"/>
      <c r="I660" s="105">
        <v>66</v>
      </c>
      <c r="J660" s="105">
        <v>74</v>
      </c>
      <c r="K660" s="105">
        <v>30</v>
      </c>
      <c r="M660" s="67" t="s">
        <v>8</v>
      </c>
      <c r="AD660" s="124" t="s">
        <v>108</v>
      </c>
      <c r="AE660" s="129"/>
      <c r="AF660" s="115"/>
      <c r="AG660" s="124" t="s">
        <v>108</v>
      </c>
      <c r="AH660" s="129"/>
      <c r="AI660" s="115"/>
    </row>
    <row r="661" spans="1:37" ht="18.75" x14ac:dyDescent="0.35">
      <c r="C661" s="92" t="s">
        <v>94</v>
      </c>
      <c r="D661" s="67"/>
      <c r="E661" s="105">
        <v>29</v>
      </c>
      <c r="F661" s="105">
        <v>15</v>
      </c>
      <c r="G661" s="105">
        <v>36</v>
      </c>
      <c r="H661" s="105" t="s">
        <v>8</v>
      </c>
      <c r="I661" s="105">
        <v>57</v>
      </c>
      <c r="J661" s="105">
        <v>42</v>
      </c>
      <c r="K661" s="105">
        <v>14</v>
      </c>
      <c r="AD661" s="124" t="s">
        <v>117</v>
      </c>
      <c r="AE661" s="129"/>
      <c r="AF661" s="115"/>
      <c r="AG661" s="124" t="s">
        <v>117</v>
      </c>
      <c r="AH661" s="129"/>
      <c r="AI661" s="115"/>
    </row>
    <row r="662" spans="1:37" ht="18.75" x14ac:dyDescent="0.35">
      <c r="C662" s="92" t="s">
        <v>95</v>
      </c>
      <c r="D662" s="67"/>
      <c r="E662" s="105">
        <v>16</v>
      </c>
      <c r="F662" s="105">
        <v>15</v>
      </c>
      <c r="G662" s="105">
        <v>3</v>
      </c>
      <c r="H662" s="105" t="s">
        <v>8</v>
      </c>
      <c r="I662" s="105">
        <v>2</v>
      </c>
      <c r="J662" s="105">
        <v>8</v>
      </c>
      <c r="K662" s="105">
        <v>8</v>
      </c>
      <c r="AD662" s="124" t="s">
        <v>118</v>
      </c>
      <c r="AE662" s="129"/>
      <c r="AF662" s="115"/>
      <c r="AG662" s="124" t="s">
        <v>118</v>
      </c>
      <c r="AH662" s="129"/>
      <c r="AI662" s="115"/>
      <c r="AK662" s="67" t="s">
        <v>8</v>
      </c>
    </row>
    <row r="663" spans="1:37" ht="18.75" x14ac:dyDescent="0.35">
      <c r="B663" s="67" t="s">
        <v>8</v>
      </c>
      <c r="C663" s="92" t="s">
        <v>113</v>
      </c>
      <c r="D663" s="67"/>
      <c r="E663" s="101">
        <f>SUM(E660:E662)</f>
        <v>74</v>
      </c>
      <c r="F663" s="101">
        <f t="shared" ref="F663" si="88">SUM(F660:F662)</f>
        <v>40</v>
      </c>
      <c r="G663" s="101">
        <f t="shared" ref="G663" si="89">SUM(G660:G662)</f>
        <v>95</v>
      </c>
      <c r="H663" s="101"/>
      <c r="I663" s="101">
        <f t="shared" ref="I663" si="90">SUM(I660:I662)</f>
        <v>125</v>
      </c>
      <c r="J663" s="101">
        <f t="shared" ref="J663" si="91">SUM(J660:J662)</f>
        <v>124</v>
      </c>
      <c r="K663" s="101">
        <f t="shared" ref="K663" si="92">SUM(K660:K662)</f>
        <v>52</v>
      </c>
      <c r="M663" s="67" t="s">
        <v>8</v>
      </c>
      <c r="AD663" s="124" t="s">
        <v>130</v>
      </c>
      <c r="AE663" s="129"/>
      <c r="AF663" s="115"/>
      <c r="AG663" s="124" t="s">
        <v>130</v>
      </c>
      <c r="AH663" s="129"/>
      <c r="AI663" s="115"/>
    </row>
    <row r="664" spans="1:37" ht="18.75" x14ac:dyDescent="0.35">
      <c r="D664" s="67" t="s">
        <v>8</v>
      </c>
      <c r="AD664" s="124" t="s">
        <v>129</v>
      </c>
      <c r="AE664" s="129"/>
      <c r="AF664" s="115"/>
      <c r="AG664" s="124" t="s">
        <v>132</v>
      </c>
      <c r="AH664" s="129"/>
      <c r="AI664" s="115"/>
    </row>
    <row r="665" spans="1:37" ht="18.75" x14ac:dyDescent="0.35">
      <c r="A665" s="104" t="s">
        <v>111</v>
      </c>
      <c r="C665" s="92" t="s">
        <v>8</v>
      </c>
      <c r="E665" s="107" t="s">
        <v>3</v>
      </c>
      <c r="F665" s="107" t="s">
        <v>2</v>
      </c>
      <c r="G665" s="107" t="s">
        <v>4</v>
      </c>
      <c r="H665" s="108"/>
      <c r="I665" s="107" t="s">
        <v>6</v>
      </c>
      <c r="J665" s="107" t="s">
        <v>7</v>
      </c>
      <c r="K665" s="107" t="s">
        <v>5</v>
      </c>
      <c r="M665" s="67" t="s">
        <v>8</v>
      </c>
      <c r="AD665" s="127" t="s">
        <v>119</v>
      </c>
      <c r="AE665" s="130"/>
      <c r="AF665" s="116"/>
      <c r="AG665" s="127" t="s">
        <v>119</v>
      </c>
      <c r="AH665" s="130"/>
      <c r="AI665" s="116"/>
    </row>
    <row r="666" spans="1:37" ht="19.5" thickBot="1" x14ac:dyDescent="0.4">
      <c r="C666" s="92" t="s">
        <v>93</v>
      </c>
      <c r="E666" s="100">
        <f>+E654/E657</f>
        <v>0.3611111111111111</v>
      </c>
      <c r="F666" s="100">
        <f t="shared" ref="F666:G666" si="93">+F654/F657</f>
        <v>0.6428571428571429</v>
      </c>
      <c r="G666" s="100">
        <f t="shared" si="93"/>
        <v>0.31914893617021278</v>
      </c>
      <c r="H666" s="100"/>
      <c r="I666" s="100">
        <f t="shared" ref="I666:K666" si="94">+I654/I657</f>
        <v>0.58730158730158732</v>
      </c>
      <c r="J666" s="100">
        <f t="shared" si="94"/>
        <v>0.32258064516129031</v>
      </c>
      <c r="K666" s="100">
        <f t="shared" si="94"/>
        <v>0.54166666666666663</v>
      </c>
      <c r="AD666" s="117" t="s">
        <v>120</v>
      </c>
      <c r="AE666" s="118" t="s">
        <v>121</v>
      </c>
      <c r="AF666" s="119"/>
      <c r="AG666" s="117" t="s">
        <v>124</v>
      </c>
      <c r="AH666" s="118" t="s">
        <v>123</v>
      </c>
      <c r="AI666" s="110"/>
    </row>
    <row r="667" spans="1:37" x14ac:dyDescent="0.25">
      <c r="C667" s="92" t="s">
        <v>94</v>
      </c>
      <c r="E667" s="100">
        <f>+E655/E657</f>
        <v>0.54166666666666663</v>
      </c>
      <c r="F667" s="100">
        <f t="shared" ref="F667:K667" si="95">+F655/F657</f>
        <v>0.21428571428571427</v>
      </c>
      <c r="G667" s="100">
        <f t="shared" si="95"/>
        <v>0.51063829787234039</v>
      </c>
      <c r="H667" s="100" t="s">
        <v>8</v>
      </c>
      <c r="I667" s="100">
        <f t="shared" si="95"/>
        <v>0.40476190476190477</v>
      </c>
      <c r="J667" s="100">
        <f t="shared" si="95"/>
        <v>0.65322580645161288</v>
      </c>
      <c r="K667" s="100">
        <f t="shared" si="95"/>
        <v>0.35416666666666669</v>
      </c>
    </row>
    <row r="668" spans="1:37" x14ac:dyDescent="0.25">
      <c r="C668" s="92" t="s">
        <v>95</v>
      </c>
      <c r="E668" s="100">
        <f>+E656/E657</f>
        <v>9.7222222222222224E-2</v>
      </c>
      <c r="F668" s="100">
        <f t="shared" ref="F668:K668" si="96">+F656/F657</f>
        <v>0.14285714285714285</v>
      </c>
      <c r="G668" s="100">
        <f t="shared" si="96"/>
        <v>0.1702127659574468</v>
      </c>
      <c r="H668" s="100" t="s">
        <v>8</v>
      </c>
      <c r="I668" s="100">
        <f t="shared" si="96"/>
        <v>7.9365079365079361E-3</v>
      </c>
      <c r="J668" s="100">
        <f t="shared" si="96"/>
        <v>2.4193548387096774E-2</v>
      </c>
      <c r="K668" s="100">
        <f t="shared" si="96"/>
        <v>0.10416666666666667</v>
      </c>
      <c r="AG668" s="67" t="s">
        <v>8</v>
      </c>
    </row>
    <row r="669" spans="1:37" x14ac:dyDescent="0.25">
      <c r="C669" s="92" t="s">
        <v>113</v>
      </c>
      <c r="E669" s="109">
        <f>SUM(E666:E668)</f>
        <v>0.99999999999999989</v>
      </c>
      <c r="F669" s="109">
        <f t="shared" ref="F669:K669" si="97">SUM(F666:F668)</f>
        <v>1</v>
      </c>
      <c r="G669" s="109">
        <f t="shared" si="97"/>
        <v>1</v>
      </c>
      <c r="H669" s="109"/>
      <c r="I669" s="109">
        <f t="shared" si="97"/>
        <v>1</v>
      </c>
      <c r="J669" s="109">
        <f t="shared" si="97"/>
        <v>1</v>
      </c>
      <c r="K669" s="109">
        <f t="shared" si="97"/>
        <v>0.99999999999999989</v>
      </c>
    </row>
    <row r="670" spans="1:37" s="67" customFormat="1" x14ac:dyDescent="0.25">
      <c r="C670" s="92"/>
      <c r="E670" s="109"/>
      <c r="F670" s="109"/>
      <c r="G670" s="109"/>
      <c r="H670" s="109"/>
      <c r="I670" s="109"/>
      <c r="J670" s="109"/>
      <c r="K670" s="109"/>
    </row>
    <row r="671" spans="1:37" x14ac:dyDescent="0.25">
      <c r="A671" s="104" t="s">
        <v>112</v>
      </c>
      <c r="B671" s="67"/>
      <c r="C671" s="92" t="s">
        <v>8</v>
      </c>
      <c r="E671" s="107" t="s">
        <v>3</v>
      </c>
      <c r="F671" s="107" t="s">
        <v>2</v>
      </c>
      <c r="G671" s="107" t="s">
        <v>4</v>
      </c>
      <c r="H671" s="108"/>
      <c r="I671" s="107" t="s">
        <v>6</v>
      </c>
      <c r="J671" s="107" t="s">
        <v>7</v>
      </c>
      <c r="K671" s="107" t="s">
        <v>5</v>
      </c>
    </row>
    <row r="672" spans="1:37" x14ac:dyDescent="0.25">
      <c r="A672" s="67"/>
      <c r="B672" s="67"/>
      <c r="C672" s="92" t="s">
        <v>93</v>
      </c>
      <c r="E672" s="100">
        <f>+E660/E663</f>
        <v>0.39189189189189189</v>
      </c>
      <c r="F672" s="100">
        <f t="shared" ref="F672:G672" si="98">+F660/F663</f>
        <v>0.25</v>
      </c>
      <c r="G672" s="100">
        <f t="shared" si="98"/>
        <v>0.58947368421052626</v>
      </c>
      <c r="H672" s="100"/>
      <c r="I672" s="100">
        <f t="shared" ref="I672:K672" si="99">+I660/I663</f>
        <v>0.52800000000000002</v>
      </c>
      <c r="J672" s="100">
        <f t="shared" si="99"/>
        <v>0.59677419354838712</v>
      </c>
      <c r="K672" s="100">
        <f t="shared" si="99"/>
        <v>0.57692307692307687</v>
      </c>
      <c r="M672" s="67" t="s">
        <v>8</v>
      </c>
    </row>
    <row r="673" spans="1:11" x14ac:dyDescent="0.25">
      <c r="A673" s="67"/>
      <c r="B673" s="67"/>
      <c r="C673" s="92" t="s">
        <v>94</v>
      </c>
      <c r="E673" s="100">
        <f>+E661/E663</f>
        <v>0.39189189189189189</v>
      </c>
      <c r="F673" s="100">
        <f t="shared" ref="F673:G673" si="100">+F661/F663</f>
        <v>0.375</v>
      </c>
      <c r="G673" s="100">
        <f t="shared" si="100"/>
        <v>0.37894736842105264</v>
      </c>
      <c r="H673" s="100"/>
      <c r="I673" s="100">
        <f t="shared" ref="I673:K673" si="101">+I661/I663</f>
        <v>0.45600000000000002</v>
      </c>
      <c r="J673" s="100">
        <f t="shared" si="101"/>
        <v>0.33870967741935482</v>
      </c>
      <c r="K673" s="100">
        <f t="shared" si="101"/>
        <v>0.26923076923076922</v>
      </c>
    </row>
    <row r="674" spans="1:11" x14ac:dyDescent="0.25">
      <c r="A674" s="67"/>
      <c r="B674" s="67"/>
      <c r="C674" s="92" t="s">
        <v>95</v>
      </c>
      <c r="E674" s="100">
        <f>+E662/E663</f>
        <v>0.21621621621621623</v>
      </c>
      <c r="F674" s="100">
        <f t="shared" ref="F674:G674" si="102">+F662/F663</f>
        <v>0.375</v>
      </c>
      <c r="G674" s="100">
        <f t="shared" si="102"/>
        <v>3.1578947368421054E-2</v>
      </c>
      <c r="H674" s="100"/>
      <c r="I674" s="100">
        <f t="shared" ref="I674:K674" si="103">+I662/I663</f>
        <v>1.6E-2</v>
      </c>
      <c r="J674" s="100">
        <f t="shared" si="103"/>
        <v>6.4516129032258063E-2</v>
      </c>
      <c r="K674" s="100">
        <f t="shared" si="103"/>
        <v>0.15384615384615385</v>
      </c>
    </row>
    <row r="675" spans="1:11" x14ac:dyDescent="0.25">
      <c r="A675" s="67"/>
      <c r="B675" s="67"/>
      <c r="C675" s="92" t="s">
        <v>113</v>
      </c>
      <c r="E675" s="109">
        <f>SUM(E672:E674)</f>
        <v>1</v>
      </c>
      <c r="F675" s="109">
        <f t="shared" ref="F675" si="104">SUM(F672:F674)</f>
        <v>1</v>
      </c>
      <c r="G675" s="109">
        <f t="shared" ref="G675" si="105">SUM(G672:G674)</f>
        <v>0.99999999999999989</v>
      </c>
      <c r="H675" s="109"/>
      <c r="I675" s="109">
        <f t="shared" ref="I675" si="106">SUM(I672:I674)</f>
        <v>1</v>
      </c>
      <c r="J675" s="109">
        <f t="shared" ref="J675" si="107">SUM(J672:J674)</f>
        <v>1</v>
      </c>
      <c r="K675" s="109">
        <f t="shared" ref="K675" si="108">SUM(K672:K674)</f>
        <v>0.99999999999999989</v>
      </c>
    </row>
    <row r="676" spans="1:11" x14ac:dyDescent="0.25">
      <c r="E676" s="108"/>
      <c r="F676" s="108"/>
      <c r="G676" s="108"/>
      <c r="H676" s="108"/>
      <c r="I676" s="108"/>
      <c r="J676" s="108"/>
      <c r="K676" s="108"/>
    </row>
    <row r="677" spans="1:11" x14ac:dyDescent="0.25">
      <c r="C677" s="103" t="s">
        <v>8</v>
      </c>
      <c r="D677" s="103"/>
      <c r="E677" s="100" t="s">
        <v>3</v>
      </c>
      <c r="F677" s="100" t="s">
        <v>2</v>
      </c>
      <c r="G677" s="100" t="s">
        <v>4</v>
      </c>
      <c r="H677" s="100"/>
      <c r="I677" s="100" t="s">
        <v>6</v>
      </c>
      <c r="J677" s="100" t="s">
        <v>7</v>
      </c>
      <c r="K677" s="100" t="s">
        <v>5</v>
      </c>
    </row>
    <row r="678" spans="1:11" x14ac:dyDescent="0.25">
      <c r="A678" s="104" t="s">
        <v>111</v>
      </c>
      <c r="D678" s="103" t="s">
        <v>93</v>
      </c>
      <c r="E678" s="100">
        <f>+E666/E669</f>
        <v>0.36111111111111116</v>
      </c>
      <c r="F678" s="100">
        <f t="shared" ref="F678:G678" si="109">+F666/F669</f>
        <v>0.6428571428571429</v>
      </c>
      <c r="G678" s="100">
        <f t="shared" si="109"/>
        <v>0.31914893617021278</v>
      </c>
      <c r="H678" s="100"/>
      <c r="I678" s="100">
        <f t="shared" ref="I678:K678" si="110">+I666/I669</f>
        <v>0.58730158730158732</v>
      </c>
      <c r="J678" s="100">
        <f t="shared" si="110"/>
        <v>0.32258064516129031</v>
      </c>
      <c r="K678" s="100">
        <f t="shared" si="110"/>
        <v>0.54166666666666674</v>
      </c>
    </row>
    <row r="679" spans="1:11" x14ac:dyDescent="0.25">
      <c r="D679" s="103" t="s">
        <v>94</v>
      </c>
      <c r="E679" s="100">
        <f>+E667/E669</f>
        <v>0.54166666666666674</v>
      </c>
      <c r="F679" s="100">
        <f t="shared" ref="F679:G679" si="111">+F667/F669</f>
        <v>0.21428571428571427</v>
      </c>
      <c r="G679" s="100">
        <f t="shared" si="111"/>
        <v>0.51063829787234039</v>
      </c>
      <c r="H679" s="100"/>
      <c r="I679" s="100">
        <f t="shared" ref="I679:K679" si="112">+I667/I669</f>
        <v>0.40476190476190477</v>
      </c>
      <c r="J679" s="100">
        <f t="shared" si="112"/>
        <v>0.65322580645161288</v>
      </c>
      <c r="K679" s="100">
        <f t="shared" si="112"/>
        <v>0.35416666666666674</v>
      </c>
    </row>
    <row r="680" spans="1:11" x14ac:dyDescent="0.25">
      <c r="D680" s="103" t="s">
        <v>95</v>
      </c>
      <c r="E680" s="100">
        <f>+E668/E669</f>
        <v>9.7222222222222238E-2</v>
      </c>
      <c r="F680" s="100">
        <f t="shared" ref="F680:G680" si="113">+F668/F669</f>
        <v>0.14285714285714285</v>
      </c>
      <c r="G680" s="100">
        <f t="shared" si="113"/>
        <v>0.1702127659574468</v>
      </c>
      <c r="H680" s="100"/>
      <c r="I680" s="100">
        <f t="shared" ref="I680:K680" si="114">+I668/I669</f>
        <v>7.9365079365079361E-3</v>
      </c>
      <c r="J680" s="100">
        <f t="shared" si="114"/>
        <v>2.4193548387096774E-2</v>
      </c>
      <c r="K680" s="100">
        <f t="shared" si="114"/>
        <v>0.10416666666666669</v>
      </c>
    </row>
    <row r="681" spans="1:11" x14ac:dyDescent="0.25">
      <c r="D681" s="103" t="s">
        <v>113</v>
      </c>
      <c r="E681" s="100">
        <f>SUM(E678:E680)</f>
        <v>1.0000000000000002</v>
      </c>
      <c r="F681" s="100">
        <f t="shared" ref="F681" si="115">SUM(F678:F680)</f>
        <v>1</v>
      </c>
      <c r="G681" s="100">
        <f t="shared" ref="G681" si="116">SUM(G678:G680)</f>
        <v>1</v>
      </c>
      <c r="H681" s="100"/>
      <c r="I681" s="100">
        <f t="shared" ref="I681" si="117">SUM(I678:I680)</f>
        <v>1</v>
      </c>
      <c r="J681" s="100">
        <f t="shared" ref="J681" si="118">SUM(J678:J680)</f>
        <v>1</v>
      </c>
      <c r="K681" s="100">
        <f t="shared" ref="K681" si="119">SUM(K678:K680)</f>
        <v>1.0000000000000002</v>
      </c>
    </row>
    <row r="682" spans="1:11" x14ac:dyDescent="0.25">
      <c r="C682" s="103"/>
      <c r="E682" s="100"/>
      <c r="F682" s="100"/>
      <c r="G682" s="100"/>
      <c r="H682" s="100"/>
      <c r="I682" s="100"/>
      <c r="J682" s="100"/>
      <c r="K682" s="100"/>
    </row>
    <row r="683" spans="1:11" x14ac:dyDescent="0.25">
      <c r="C683" s="103" t="s">
        <v>8</v>
      </c>
      <c r="E683" s="100" t="s">
        <v>3</v>
      </c>
      <c r="F683" s="100" t="s">
        <v>2</v>
      </c>
      <c r="G683" s="100" t="s">
        <v>4</v>
      </c>
      <c r="H683" s="100"/>
      <c r="I683" s="100" t="s">
        <v>6</v>
      </c>
      <c r="J683" s="100" t="s">
        <v>7</v>
      </c>
      <c r="K683" s="100" t="s">
        <v>5</v>
      </c>
    </row>
    <row r="684" spans="1:11" x14ac:dyDescent="0.25">
      <c r="A684" s="104" t="s">
        <v>112</v>
      </c>
      <c r="D684" s="103" t="s">
        <v>93</v>
      </c>
      <c r="E684" s="100">
        <f>+E672/E675</f>
        <v>0.39189189189189189</v>
      </c>
      <c r="F684" s="100">
        <f t="shared" ref="F684:G684" si="120">+F672/F675</f>
        <v>0.25</v>
      </c>
      <c r="G684" s="100">
        <f t="shared" si="120"/>
        <v>0.58947368421052637</v>
      </c>
      <c r="H684" s="100"/>
      <c r="I684" s="100">
        <f t="shared" ref="I684:K684" si="121">+I672/I675</f>
        <v>0.52800000000000002</v>
      </c>
      <c r="J684" s="100">
        <f t="shared" si="121"/>
        <v>0.59677419354838712</v>
      </c>
      <c r="K684" s="100">
        <f t="shared" si="121"/>
        <v>0.57692307692307698</v>
      </c>
    </row>
    <row r="685" spans="1:11" x14ac:dyDescent="0.25">
      <c r="D685" s="103" t="s">
        <v>94</v>
      </c>
      <c r="E685" s="100">
        <f>+E673/E675</f>
        <v>0.39189189189189189</v>
      </c>
      <c r="F685" s="100">
        <f t="shared" ref="F685:G685" si="122">+F673/F675</f>
        <v>0.375</v>
      </c>
      <c r="G685" s="100">
        <f t="shared" si="122"/>
        <v>0.3789473684210527</v>
      </c>
      <c r="H685" s="100"/>
      <c r="I685" s="100">
        <f t="shared" ref="I685:K685" si="123">+I673/I675</f>
        <v>0.45600000000000002</v>
      </c>
      <c r="J685" s="100">
        <f t="shared" si="123"/>
        <v>0.33870967741935482</v>
      </c>
      <c r="K685" s="100">
        <f t="shared" si="123"/>
        <v>0.26923076923076927</v>
      </c>
    </row>
    <row r="686" spans="1:11" x14ac:dyDescent="0.25">
      <c r="D686" s="103" t="s">
        <v>95</v>
      </c>
      <c r="E686" s="100">
        <f>+E674/E675</f>
        <v>0.21621621621621623</v>
      </c>
      <c r="F686" s="100">
        <f t="shared" ref="F686:G686" si="124">+F674/F675</f>
        <v>0.375</v>
      </c>
      <c r="G686" s="100">
        <f t="shared" si="124"/>
        <v>3.1578947368421061E-2</v>
      </c>
      <c r="H686" s="100"/>
      <c r="I686" s="100">
        <f t="shared" ref="I686:K686" si="125">+I674/I675</f>
        <v>1.6E-2</v>
      </c>
      <c r="J686" s="100">
        <f t="shared" si="125"/>
        <v>6.4516129032258063E-2</v>
      </c>
      <c r="K686" s="100">
        <f t="shared" si="125"/>
        <v>0.15384615384615388</v>
      </c>
    </row>
    <row r="687" spans="1:11" x14ac:dyDescent="0.25">
      <c r="D687" s="103" t="s">
        <v>113</v>
      </c>
      <c r="E687" s="100">
        <f>SUM(E684:E686)</f>
        <v>1</v>
      </c>
      <c r="F687" s="100">
        <f t="shared" ref="F687" si="126">SUM(F684:F686)</f>
        <v>1</v>
      </c>
      <c r="G687" s="100">
        <f t="shared" ref="G687" si="127">SUM(G684:G686)</f>
        <v>1.0000000000000002</v>
      </c>
      <c r="H687" s="100"/>
      <c r="I687" s="100">
        <f t="shared" ref="I687" si="128">SUM(I684:I686)</f>
        <v>1</v>
      </c>
      <c r="J687" s="100">
        <f t="shared" ref="J687" si="129">SUM(J684:J686)</f>
        <v>1</v>
      </c>
      <c r="K687" s="100">
        <f t="shared" ref="K687" si="130">SUM(K684:K686)</f>
        <v>1.0000000000000002</v>
      </c>
    </row>
    <row r="690" spans="1:11" x14ac:dyDescent="0.25">
      <c r="A690" t="s">
        <v>100</v>
      </c>
      <c r="C690" s="67" t="s">
        <v>8</v>
      </c>
      <c r="E690" t="s">
        <v>3</v>
      </c>
      <c r="F690" t="s">
        <v>2</v>
      </c>
      <c r="G690" t="s">
        <v>4</v>
      </c>
      <c r="I690" t="s">
        <v>6</v>
      </c>
      <c r="J690" t="s">
        <v>7</v>
      </c>
      <c r="K690" t="s">
        <v>5</v>
      </c>
    </row>
    <row r="691" spans="1:11" x14ac:dyDescent="0.25">
      <c r="C691" t="s">
        <v>93</v>
      </c>
      <c r="D691" s="67" t="s">
        <v>93</v>
      </c>
      <c r="E691" s="108">
        <v>0.43478260869565216</v>
      </c>
      <c r="F691" s="108">
        <v>7.1428571428571425E-2</v>
      </c>
      <c r="G691" s="108">
        <v>0.30303030303030304</v>
      </c>
      <c r="H691" s="108"/>
      <c r="I691" s="108">
        <v>0.76377952755905509</v>
      </c>
      <c r="J691" s="108">
        <v>0.55118110236220474</v>
      </c>
      <c r="K691" s="108">
        <v>0.30612244897959184</v>
      </c>
    </row>
    <row r="692" spans="1:11" x14ac:dyDescent="0.25">
      <c r="C692" t="s">
        <v>94</v>
      </c>
      <c r="D692" s="67" t="s">
        <v>94</v>
      </c>
      <c r="E692" s="108">
        <v>0.43478260869565216</v>
      </c>
      <c r="F692" s="108">
        <v>0.42857142857142855</v>
      </c>
      <c r="G692" s="108">
        <v>0.51515151515151514</v>
      </c>
      <c r="H692" s="108"/>
      <c r="I692" s="108">
        <v>0.19685039370078741</v>
      </c>
      <c r="J692" s="108">
        <v>0.40157480314960631</v>
      </c>
      <c r="K692" s="108">
        <v>0.46938775510204084</v>
      </c>
    </row>
    <row r="693" spans="1:11" x14ac:dyDescent="0.25">
      <c r="C693" t="s">
        <v>95</v>
      </c>
      <c r="D693" s="67" t="s">
        <v>95</v>
      </c>
      <c r="E693" s="108">
        <v>8.6956521739130432E-2</v>
      </c>
      <c r="F693" s="108">
        <v>0.40476190476190477</v>
      </c>
      <c r="G693" s="108">
        <v>0.12121212121212122</v>
      </c>
      <c r="H693" s="108"/>
      <c r="I693" s="108">
        <v>0</v>
      </c>
      <c r="J693" s="108">
        <v>7.874015748031496E-3</v>
      </c>
      <c r="K693" s="108">
        <v>0.18367346938775511</v>
      </c>
    </row>
    <row r="694" spans="1:11" x14ac:dyDescent="0.25">
      <c r="C694" t="s">
        <v>96</v>
      </c>
      <c r="D694" s="67" t="s">
        <v>96</v>
      </c>
      <c r="E694" s="108">
        <v>4.3478260869565216E-2</v>
      </c>
      <c r="F694" s="108">
        <v>9.5238095238095233E-2</v>
      </c>
      <c r="G694" s="108">
        <v>6.0606060606060608E-2</v>
      </c>
      <c r="H694" s="108"/>
      <c r="I694" s="108">
        <v>3.937007874015748E-2</v>
      </c>
      <c r="J694" s="108">
        <v>3.937007874015748E-2</v>
      </c>
      <c r="K694" s="108">
        <v>4.0816326530612242E-2</v>
      </c>
    </row>
    <row r="701" spans="1:11" x14ac:dyDescent="0.25">
      <c r="B701" s="67" t="s">
        <v>8</v>
      </c>
    </row>
  </sheetData>
  <conditionalFormatting sqref="P48">
    <cfRule type="colorScale" priority="5">
      <colorScale>
        <cfvo type="min"/>
        <cfvo type="max"/>
        <color rgb="FFFF7128"/>
        <color rgb="FFFFEF9C"/>
      </colorScale>
    </cfRule>
    <cfRule type="containsText" dxfId="2" priority="6" operator="containsText" text="KE">
      <formula>NOT(ISERROR(SEARCH("KE",P48)))</formula>
    </cfRule>
    <cfRule type="containsText" dxfId="1" priority="7" operator="containsText" text="KE">
      <formula>NOT(ISERROR(SEARCH("KE",P48)))</formula>
    </cfRule>
  </conditionalFormatting>
  <conditionalFormatting sqref="H41 H50 U41">
    <cfRule type="cellIs" dxfId="0" priority="3" operator="equal">
      <formula>0.043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Kott</dc:creator>
  <cp:lastModifiedBy>Joe</cp:lastModifiedBy>
  <dcterms:created xsi:type="dcterms:W3CDTF">2010-04-11T23:06:42Z</dcterms:created>
  <dcterms:modified xsi:type="dcterms:W3CDTF">2011-11-13T16:29:47Z</dcterms:modified>
</cp:coreProperties>
</file>